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1 Pol'!$A$1:$I$119</definedName>
    <definedName name="_xlnm.Print_Area" localSheetId="4">'Rekapitulace Objekt 01'!$A$1:$H$42</definedName>
    <definedName name="_xlnm.Print_Area" localSheetId="1">Stavba!$A$1:$J$55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5" i="1"/>
  <c r="D42" i="11"/>
  <c r="BC28"/>
  <c r="AO121" i="12"/>
  <c r="P18" i="11" s="1"/>
  <c r="H24" s="1"/>
  <c r="BA117" i="12"/>
  <c r="BA115"/>
  <c r="BA97"/>
  <c r="BA72"/>
  <c r="BA70"/>
  <c r="BA68"/>
  <c r="BA66"/>
  <c r="BA64"/>
  <c r="BA62"/>
  <c r="BA54"/>
  <c r="BA53"/>
  <c r="BA43"/>
  <c r="BA41"/>
  <c r="BA39"/>
  <c r="BA37"/>
  <c r="G9"/>
  <c r="F8" s="1"/>
  <c r="H30" i="11" s="1"/>
  <c r="G10" i="12"/>
  <c r="F11"/>
  <c r="H32" i="11" s="1"/>
  <c r="G12" i="12"/>
  <c r="G13"/>
  <c r="G15"/>
  <c r="G16"/>
  <c r="G17"/>
  <c r="G18"/>
  <c r="G19"/>
  <c r="G20"/>
  <c r="AN121" s="1"/>
  <c r="O18" i="11" s="1"/>
  <c r="H22" s="1"/>
  <c r="G21" i="12"/>
  <c r="G23"/>
  <c r="G24"/>
  <c r="F22" s="1"/>
  <c r="H34" i="11" s="1"/>
  <c r="G25" i="12"/>
  <c r="G26"/>
  <c r="G27"/>
  <c r="G28"/>
  <c r="G29"/>
  <c r="G30"/>
  <c r="G31"/>
  <c r="G32"/>
  <c r="G33"/>
  <c r="G34"/>
  <c r="G36"/>
  <c r="F35" s="1"/>
  <c r="H35" i="11" s="1"/>
  <c r="G38" i="12"/>
  <c r="G40"/>
  <c r="G42"/>
  <c r="G44"/>
  <c r="G45"/>
  <c r="G46"/>
  <c r="G47"/>
  <c r="G48"/>
  <c r="G49"/>
  <c r="G50"/>
  <c r="G51"/>
  <c r="G52"/>
  <c r="G55"/>
  <c r="G56"/>
  <c r="G57"/>
  <c r="G58"/>
  <c r="G59"/>
  <c r="G61"/>
  <c r="G63"/>
  <c r="G65"/>
  <c r="G67"/>
  <c r="G69"/>
  <c r="G71"/>
  <c r="G73"/>
  <c r="G74"/>
  <c r="G75"/>
  <c r="G76"/>
  <c r="G77"/>
  <c r="G78"/>
  <c r="G79"/>
  <c r="G81"/>
  <c r="G82"/>
  <c r="G84"/>
  <c r="F83" s="1"/>
  <c r="H38" i="11" s="1"/>
  <c r="G85" i="12"/>
  <c r="G86"/>
  <c r="G87"/>
  <c r="G88"/>
  <c r="G89"/>
  <c r="G90"/>
  <c r="G91"/>
  <c r="G92"/>
  <c r="G93"/>
  <c r="G95"/>
  <c r="G96"/>
  <c r="G98"/>
  <c r="G99"/>
  <c r="G100"/>
  <c r="G101"/>
  <c r="G102"/>
  <c r="G103"/>
  <c r="G104"/>
  <c r="G106"/>
  <c r="F105" s="1"/>
  <c r="G108"/>
  <c r="G109"/>
  <c r="G110"/>
  <c r="G111"/>
  <c r="G113"/>
  <c r="G114"/>
  <c r="G116"/>
  <c r="F112" s="1"/>
  <c r="G118"/>
  <c r="D19" i="11"/>
  <c r="B7"/>
  <c r="B6"/>
  <c r="C1"/>
  <c r="B1"/>
  <c r="B1" i="9"/>
  <c r="C1"/>
  <c r="B7"/>
  <c r="B6"/>
  <c r="H31" i="11" l="1"/>
  <c r="J44" i="1"/>
  <c r="H40" i="11"/>
  <c r="J53" i="1"/>
  <c r="J51"/>
  <c r="F60" i="12"/>
  <c r="J48" i="1"/>
  <c r="J47"/>
  <c r="J43"/>
  <c r="F107" i="12"/>
  <c r="F14"/>
  <c r="F80"/>
  <c r="F94"/>
  <c r="P21" i="11"/>
  <c r="P23" i="1" s="1"/>
  <c r="J29" s="1"/>
  <c r="J30" s="1"/>
  <c r="H25" i="11"/>
  <c r="O21"/>
  <c r="O23" i="1" s="1"/>
  <c r="J27" s="1"/>
  <c r="J28" s="1"/>
  <c r="H23" i="11"/>
  <c r="J55" i="1" l="1"/>
  <c r="H42" i="11"/>
  <c r="H36"/>
  <c r="J49" i="1"/>
  <c r="H37" i="11"/>
  <c r="J50" i="1"/>
  <c r="H33" i="11"/>
  <c r="J46" i="1"/>
  <c r="H39" i="11"/>
  <c r="J52" i="1"/>
  <c r="G120" i="12"/>
  <c r="H18" i="11" s="1"/>
  <c r="H19" s="1"/>
  <c r="J23" i="1" s="1"/>
  <c r="J24" s="1"/>
  <c r="J31"/>
  <c r="H41" i="11"/>
  <c r="J54" i="1"/>
  <c r="H26" i="11"/>
</calcChain>
</file>

<file path=xl/sharedStrings.xml><?xml version="1.0" encoding="utf-8"?>
<sst xmlns="http://schemas.openxmlformats.org/spreadsheetml/2006/main" count="655" uniqueCount="272">
  <si>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</si>
  <si>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</si>
  <si>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</si>
  <si>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</si>
  <si>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</si>
  <si>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</si>
  <si>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</si>
  <si>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</si>
  <si>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</si>
  <si>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</si>
  <si>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</si>
  <si>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</si>
  <si>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</si>
  <si>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</si>
  <si>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</si>
  <si>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</si>
  <si>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</si>
  <si>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</si>
  <si>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</si>
  <si>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</si>
  <si>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</si>
  <si>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</si>
  <si>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</si>
  <si>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</si>
  <si>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</si>
  <si>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</si>
  <si>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</si>
  <si>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</si>
  <si>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</si>
  <si>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</si>
  <si>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</si>
  <si>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</si>
  <si>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</si>
  <si>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</si>
  <si>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</si>
  <si>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</si>
  <si>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</si>
  <si>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</si>
  <si>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</si>
  <si>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</si>
  <si>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004</t>
  </si>
  <si>
    <t>Stavební objekt</t>
  </si>
  <si>
    <t>01</t>
  </si>
  <si>
    <t>Vachova 4 - rekonstrukce ZTI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</si>
  <si>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</si>
  <si>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</si>
  <si>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</si>
  <si>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</si>
  <si>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</si>
  <si>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</si>
  <si>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</si>
  <si>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</si>
  <si>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</si>
  <si>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</si>
  <si>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11</t>
  </si>
  <si>
    <t>Přípravné a přidružené práce</t>
  </si>
  <si>
    <t>123</t>
  </si>
  <si>
    <t>Vedlejší náklady</t>
  </si>
  <si>
    <t>61</t>
  </si>
  <si>
    <t>Upravy povrchů vnitřní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</si>
  <si>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</si>
  <si>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</si>
  <si>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</si>
  <si>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</si>
  <si>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</si>
  <si>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</si>
  <si>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</si>
  <si>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</si>
  <si>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</si>
  <si>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</si>
  <si>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</si>
  <si>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</si>
  <si>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</si>
  <si>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</si>
  <si>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</si>
  <si>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</si>
  <si>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M22</t>
  </si>
  <si>
    <t>Montáž sdělovací a zabezp.tech</t>
  </si>
  <si>
    <t>Cena celkem</t>
  </si>
  <si>
    <t>STA</t>
  </si>
  <si>
    <t>Rozsah:</t>
  </si>
  <si>
    <t>Rekapitulace soupisů náležejících k objektu</t>
  </si>
  <si>
    <t>Soupis</t>
  </si>
  <si>
    <t>Cena (Kč)</t>
  </si>
  <si>
    <t>1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</si>
  <si>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</si>
  <si>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</si>
  <si>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</si>
  <si>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</si>
  <si>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</si>
  <si>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</si>
  <si>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</si>
  <si>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</si>
  <si>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</si>
  <si>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</si>
  <si>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 xml:space="preserve">Průběžný a závěrečný úklid stavby </t>
  </si>
  <si>
    <t>soubor</t>
  </si>
  <si>
    <t>Vlastní</t>
  </si>
  <si>
    <t>POL_NEZ</t>
  </si>
  <si>
    <t>2</t>
  </si>
  <si>
    <t xml:space="preserve">Stavební přípomocné práce pro profese ZTI </t>
  </si>
  <si>
    <t>612423621R00</t>
  </si>
  <si>
    <t xml:space="preserve">Omítka rýh stěn MV o šířce do 30 cm, hladká </t>
  </si>
  <si>
    <t>m2</t>
  </si>
  <si>
    <t>3</t>
  </si>
  <si>
    <t>Felxibilní spárovací hmota chemicky a vodě odolná, 5kg balení</t>
  </si>
  <si>
    <t>ks</t>
  </si>
  <si>
    <t>979990111R00</t>
  </si>
  <si>
    <t xml:space="preserve">Poplatek za skládku suti - stavební keramika </t>
  </si>
  <si>
    <t>t</t>
  </si>
  <si>
    <t>979990106R00</t>
  </si>
  <si>
    <t xml:space="preserve">Poplatek za skládku suti - cihelné výrobky 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</si>
  <si>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</si>
  <si>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</si>
  <si>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</si>
  <si>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</si>
  <si>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979011219R00</t>
  </si>
  <si>
    <t xml:space="preserve">Přípl.k svislé dopr.suti za každé další NP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</si>
  <si>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</si>
  <si>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</si>
  <si>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</si>
  <si>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</si>
  <si>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721176102R00</t>
  </si>
  <si>
    <t xml:space="preserve">Potrubí HT připojovací DN 40 x 1,8 mm </t>
  </si>
  <si>
    <t>m</t>
  </si>
  <si>
    <t>721176103R00</t>
  </si>
  <si>
    <t xml:space="preserve">Potrubí HT připojovací DN 50 x 1,8 mm </t>
  </si>
  <si>
    <t>721176105R00</t>
  </si>
  <si>
    <t xml:space="preserve">Potrubí HT připojovací DN 100 x 2,7 mm </t>
  </si>
  <si>
    <t>721176115R00</t>
  </si>
  <si>
    <t xml:space="preserve">Potrubí HT odpadní svislé DN 100 x 2,7 mm </t>
  </si>
  <si>
    <t>721273145R00</t>
  </si>
  <si>
    <t xml:space="preserve">Hlavice ventilační z PVC </t>
  </si>
  <si>
    <t>kus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</si>
  <si>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</si>
  <si>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</si>
  <si>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</si>
  <si>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</si>
  <si>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</si>
  <si>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</si>
  <si>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721200010RA0</t>
  </si>
  <si>
    <t>Demontáž svislého potrubí litinového vč. připojovacího potr</t>
  </si>
  <si>
    <t>Před. cena</t>
  </si>
  <si>
    <t xml:space="preserve">Protipožární manžeta </t>
  </si>
  <si>
    <t>721290111R00</t>
  </si>
  <si>
    <t xml:space="preserve">Zkouška těsnosti kanalizace vodou DN 125 </t>
  </si>
  <si>
    <t>998721103R00</t>
  </si>
  <si>
    <t xml:space="preserve">Přesun hmot pro vnitřní kanalizaci, výšky do 24 m </t>
  </si>
  <si>
    <t>722172411R00</t>
  </si>
  <si>
    <t xml:space="preserve">Potrubí z PPR 3, D 20/2,2 mm,včetně izolace </t>
  </si>
  <si>
    <t>Včetně pomocného lešení výšky do 1900 mm a pro zatížení do 1,5 kPa</t>
  </si>
  <si>
    <t>722172412R00</t>
  </si>
  <si>
    <t xml:space="preserve">Potrubí z PPR 3, D 25/2,3 mm, včetně izolace </t>
  </si>
  <si>
    <t>722172414R00</t>
  </si>
  <si>
    <t xml:space="preserve">Potrubí z PPR 3, D 40/3,7 mm, včetně izolace </t>
  </si>
  <si>
    <t>722172415R00</t>
  </si>
  <si>
    <t xml:space="preserve">Potrubí z PPR 3, D 50/4,6 mm, včetně izolace </t>
  </si>
  <si>
    <t>722190401R00</t>
  </si>
  <si>
    <t xml:space="preserve">Vyvedení a upevnění výpustek DN 15 </t>
  </si>
  <si>
    <t xml:space="preserve">Kulový kohout DN15 </t>
  </si>
  <si>
    <t xml:space="preserve">Kulový kohout s vypouštěním DN15 </t>
  </si>
  <si>
    <t xml:space="preserve">Kulový kohout s vypouštěním DN20 </t>
  </si>
  <si>
    <t xml:space="preserve">Kulový kohout s vypouštěním DN32 </t>
  </si>
  <si>
    <t xml:space="preserve">Kulový kohout s vypouštěním DN40 </t>
  </si>
  <si>
    <t xml:space="preserve">Samoregulační ventil pro cirkulaci DN25 </t>
  </si>
  <si>
    <t xml:space="preserve">Automatický ovdušňovací ventil D15 </t>
  </si>
  <si>
    <t xml:space="preserve">Vodoměr  Q1,5m3/h </t>
  </si>
  <si>
    <t>dle specifikace MČ (dálkový odečet) typ "B"</t>
  </si>
  <si>
    <t>včetně napojenín na elektroinstalaci</t>
  </si>
  <si>
    <t xml:space="preserve">Protipožarní tmel 5l </t>
  </si>
  <si>
    <t>722290234R00</t>
  </si>
  <si>
    <t xml:space="preserve">Proplach a dezinfekce vodovod.potrubí DN 80 </t>
  </si>
  <si>
    <t>722290215R00</t>
  </si>
  <si>
    <t xml:space="preserve">Zkouška tlaku potrubí přírub.nebo hrdlového DN 100 </t>
  </si>
  <si>
    <t>722200010RAA</t>
  </si>
  <si>
    <t>Demontáž potrubí ocelového do DN 50 s vysekáním ze zdi</t>
  </si>
  <si>
    <t>998722103R00</t>
  </si>
  <si>
    <t xml:space="preserve">Přesun hmot pro vnitřní vodovod, výšky do 24 m </t>
  </si>
  <si>
    <t>Umyvadlo</t>
  </si>
  <si>
    <t>umyvadlo klasické s otvorem, umyvadlová baterie stojánková, propojovací hadice 3/8", 2x RV DN15,zápachová uzávěrka, upevňovací materiál,uzavíratelná vpust</t>
  </si>
  <si>
    <t>WC - Klozet závěsný</t>
  </si>
  <si>
    <t>klozet závěsný 53cm, kapotovaný, hluboké splachování, bílý, tlačítko dual fresh, nádrž, upevňovací prvky,předstěnová instalace, sedátko se zpomalovacím mechanismem pro závěsné klozety</t>
  </si>
  <si>
    <t>Akrylátová vana</t>
  </si>
  <si>
    <t>Vana klasická akrylátová (délka dle umístění v koupelně), baterie vanová se sprchovou růžicí,zástěna pro vany,držák sprchy, zednické práce (obezdění)</t>
  </si>
  <si>
    <t>Sprchová vanička</t>
  </si>
  <si>
    <t>sprchová vanička 900x900mm 1 kruhová, baterie sprchová se sprchovou růžicí,zástěna ,držák sprchy, zápachová uzávěrka, vpust.</t>
  </si>
  <si>
    <t>Nerezový dřez</t>
  </si>
  <si>
    <t>Dřez nerezový baterie nástěnná páková, rozteč 100mm; zápachová uzávěrka dřezová,</t>
  </si>
  <si>
    <t>725860182RT1</t>
  </si>
  <si>
    <t>Sifon pračkový podomítková uzávěrka s přípojem vody 1/2''</t>
  </si>
  <si>
    <t>Podomítková zápachová uzávěrka DN40/50 pro pračky a myčky v kombinaci s připojením rozvodu vody (mosazná nástěnka 1/2" vnitřní závit), připojovacím kolenem, montážní deska, montážní kryt a zátka ,krycí deska z nerezové oceli 100x180mm. Minimální stavební hloubka 75mm</t>
  </si>
  <si>
    <t>Dvířka 150x150 mm v barvě stěny</t>
  </si>
  <si>
    <t>Dvířka 300x300mm v barvě stěny</t>
  </si>
  <si>
    <t>725290020RA0</t>
  </si>
  <si>
    <t xml:space="preserve">Demont.umyvadla nebo dřezu včetně baterie a konzol </t>
  </si>
  <si>
    <t>725290030RA0</t>
  </si>
  <si>
    <t xml:space="preserve">Demont.vany nebo sprchy, včetně baterie a obezdění </t>
  </si>
  <si>
    <t>725290010RA0</t>
  </si>
  <si>
    <t xml:space="preserve">Demontáž klozetu včetně splachovací nádrže </t>
  </si>
  <si>
    <t>Před.cena</t>
  </si>
  <si>
    <t xml:space="preserve">Pasport objektu a sítí </t>
  </si>
  <si>
    <t>998725103R00</t>
  </si>
  <si>
    <t xml:space="preserve">Přesun hmot pro zařizovací předměty, výšky do 24 m </t>
  </si>
  <si>
    <t xml:space="preserve">Systémové uložení potrubí a zařízení </t>
  </si>
  <si>
    <t>kg</t>
  </si>
  <si>
    <t>998767101R00</t>
  </si>
  <si>
    <t xml:space="preserve">Přesun hmot pro zámečnické konstr., výšky do 24 m </t>
  </si>
  <si>
    <t>771575024RAB</t>
  </si>
  <si>
    <t>Dlažba s izolací např.Schomburg 30 x 30 cm izolace např.Aquafin, tmel např. Unifix</t>
  </si>
  <si>
    <t>771101210R00</t>
  </si>
  <si>
    <t xml:space="preserve">Penetrace podkladu pod dlažby </t>
  </si>
  <si>
    <t>771101121R00</t>
  </si>
  <si>
    <t xml:space="preserve">Provedení penetrace podkladu </t>
  </si>
  <si>
    <t>771111122R00</t>
  </si>
  <si>
    <t xml:space="preserve">Montáž podlahových lišt přechodových </t>
  </si>
  <si>
    <t>771578011R00</t>
  </si>
  <si>
    <t>Spára podlaha - stěna, silikonem zařizovací předměty</t>
  </si>
  <si>
    <t>771990010RA0</t>
  </si>
  <si>
    <t xml:space="preserve">Vybourání keramické nebo teracové dlažby </t>
  </si>
  <si>
    <t>771579792R00</t>
  </si>
  <si>
    <t xml:space="preserve">Příplatek za podlahy keram.v omezeném prostoru </t>
  </si>
  <si>
    <t>771579793R00</t>
  </si>
  <si>
    <t xml:space="preserve">Příplatek za spárovací hmotu - plošně </t>
  </si>
  <si>
    <t>771101116R00</t>
  </si>
  <si>
    <t xml:space="preserve">Vyrovnání podkladů samonivel. hmotou tl. do 30 mm </t>
  </si>
  <si>
    <t>998771103R00</t>
  </si>
  <si>
    <t xml:space="preserve">Přesun hmot pro podlahy z dlaždic, výšky do 24 m </t>
  </si>
  <si>
    <t>781101210R00</t>
  </si>
  <si>
    <t xml:space="preserve">Penetrace podkladu pod obklady </t>
  </si>
  <si>
    <t>781475116RT6</t>
  </si>
  <si>
    <t>Obklad vnitřní stěn keramický, do tmele, 30x30 cm Adesilex P9 (lepidlo),Ultracolor plus (spár.hmota)</t>
  </si>
  <si>
    <t>např. Adesilex P9 (lepidlo),např. Ultracolor plus (spár.hmota) stěrková izolace 300mm nad podlahou a  vanou</t>
  </si>
  <si>
    <t>781101111R00</t>
  </si>
  <si>
    <t xml:space="preserve">Vyrovnání podkladu maltou ze SMS tl. do 7 mm </t>
  </si>
  <si>
    <t>781101121R00</t>
  </si>
  <si>
    <t xml:space="preserve">Provedení penetrace podkladu - práce </t>
  </si>
  <si>
    <t>781111111R00</t>
  </si>
  <si>
    <t xml:space="preserve">Řezání obkladaček diamantovým kotoučem </t>
  </si>
  <si>
    <t>781111121R00</t>
  </si>
  <si>
    <t xml:space="preserve">Montáž lišt rohových, vanových a dilatačních </t>
  </si>
  <si>
    <t>781497911R00</t>
  </si>
  <si>
    <t xml:space="preserve">Profil koutový DILEX-HKW (Schlüter) U 7/ O 7 mm </t>
  </si>
  <si>
    <t>781900010RA0</t>
  </si>
  <si>
    <t xml:space="preserve">Odsekání obkladů vnitřních </t>
  </si>
  <si>
    <t>998781103R00</t>
  </si>
  <si>
    <t xml:space="preserve">Přesun hmot pro obklady keramické, výšky do 24 m </t>
  </si>
  <si>
    <t>4</t>
  </si>
  <si>
    <t>Malba tek. otěruvzdorná, bělost 92%, bílá, bez pen 2x</t>
  </si>
  <si>
    <t>220261662R00</t>
  </si>
  <si>
    <t>Zhotovení drážky ve zdi cihlovém pro vodovod a kanalizaci</t>
  </si>
  <si>
    <t>5</t>
  </si>
  <si>
    <t>Rozebrání a sestavení podhledu Včetně pomocného lešení výšky do 2500 mm a pro zat</t>
  </si>
  <si>
    <t>220261664R00</t>
  </si>
  <si>
    <t xml:space="preserve">Zazdění drážky </t>
  </si>
  <si>
    <t>220261665R00</t>
  </si>
  <si>
    <t xml:space="preserve">Začištění drážky, konečná úprava </t>
  </si>
  <si>
    <t>6</t>
  </si>
  <si>
    <t xml:space="preserve">Autorský dozor </t>
  </si>
  <si>
    <t>h</t>
  </si>
  <si>
    <t>7</t>
  </si>
  <si>
    <t xml:space="preserve">Zařízení staveniště </t>
  </si>
  <si>
    <t>Veškeré náklady spojené s vybudováním, provozem a odstraněním zařízení staveniště.</t>
  </si>
  <si>
    <t>8</t>
  </si>
  <si>
    <t xml:space="preserve">Provozní vlivy 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</si>
  <si>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</si>
  <si>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9</t>
  </si>
  <si>
    <t xml:space="preserve">Zakrytí zařízení bytu 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</si>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</sst>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64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64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64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65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E20" sqref="E20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69" t="s">
        <v>0</v>
      </c>
      <c r="C5" s="269"/>
      <c r="D5" s="269"/>
      <c r="E5" s="269"/>
      <c r="F5" s="269"/>
      <c r="G5" s="270"/>
      <c r="H5" s="15"/>
    </row>
    <row r="6" spans="1:8">
      <c r="A6" s="20" t="s">
        <v>6</v>
      </c>
      <c r="B6" s="271"/>
      <c r="C6" s="271"/>
      <c r="D6" s="271"/>
      <c r="E6" s="271"/>
      <c r="F6" s="271"/>
      <c r="G6" s="272"/>
      <c r="H6" s="15"/>
    </row>
    <row r="7" spans="1:8">
      <c r="A7" s="20" t="s">
        <v>7</v>
      </c>
      <c r="B7" s="271"/>
      <c r="C7" s="271"/>
      <c r="D7" s="271"/>
      <c r="E7" s="271"/>
      <c r="F7" s="271"/>
      <c r="G7" s="272"/>
      <c r="H7" s="15"/>
    </row>
    <row r="8" spans="1:8">
      <c r="A8" s="20" t="s">
        <v>8</v>
      </c>
      <c r="B8" s="271"/>
      <c r="C8" s="271"/>
      <c r="D8" s="271"/>
      <c r="E8" s="271"/>
      <c r="F8" s="271"/>
      <c r="G8" s="272"/>
      <c r="H8" s="15"/>
    </row>
    <row r="9" spans="1:8">
      <c r="A9" s="20" t="s">
        <v>9</v>
      </c>
      <c r="B9" s="271"/>
      <c r="C9" s="271"/>
      <c r="D9" s="271"/>
      <c r="E9" s="271"/>
      <c r="F9" s="271"/>
      <c r="G9" s="272"/>
      <c r="H9" s="15"/>
    </row>
    <row r="10" spans="1:8">
      <c r="A10" s="20" t="s">
        <v>10</v>
      </c>
      <c r="B10" s="271"/>
      <c r="C10" s="271"/>
      <c r="D10" s="271"/>
      <c r="E10" s="271"/>
      <c r="F10" s="271"/>
      <c r="G10" s="272"/>
      <c r="H10" s="15"/>
    </row>
    <row r="11" spans="1:8">
      <c r="A11" s="20" t="s">
        <v>11</v>
      </c>
      <c r="B11" s="261"/>
      <c r="C11" s="261"/>
      <c r="D11" s="261"/>
      <c r="E11" s="261"/>
      <c r="F11" s="261"/>
      <c r="G11" s="262"/>
      <c r="H11" s="15"/>
    </row>
    <row r="12" spans="1:8">
      <c r="A12" s="20" t="s">
        <v>12</v>
      </c>
      <c r="B12" s="263"/>
      <c r="C12" s="264"/>
      <c r="D12" s="264"/>
      <c r="E12" s="264"/>
      <c r="F12" s="264"/>
      <c r="G12" s="265"/>
      <c r="H12" s="15"/>
    </row>
    <row r="13" spans="1:8" ht="13.5" thickBot="1">
      <c r="A13" s="21" t="s">
        <v>13</v>
      </c>
      <c r="B13" s="266"/>
      <c r="C13" s="266"/>
      <c r="D13" s="266"/>
      <c r="E13" s="266"/>
      <c r="F13" s="266"/>
      <c r="G13" s="267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68" t="s">
        <v>39</v>
      </c>
      <c r="B17" s="268"/>
      <c r="C17" s="268"/>
      <c r="D17" s="268"/>
      <c r="E17" s="268"/>
      <c r="F17" s="268"/>
      <c r="G17" s="268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8"/>
  <sheetViews>
    <sheetView showGridLines="0" topLeftCell="B1" zoomScaleNormal="100" zoomScaleSheetLayoutView="75" workbookViewId="0">
      <selection activeCell="D7" sqref="D7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43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41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42</v>
      </c>
      <c r="C23" s="89" t="s">
        <v>43</v>
      </c>
      <c r="D23" s="89"/>
      <c r="E23" s="89"/>
      <c r="F23" s="89"/>
      <c r="G23" s="90"/>
      <c r="H23" s="94"/>
      <c r="I23" s="95">
        <v>1</v>
      </c>
      <c r="J23" s="96">
        <f>'Rekapitulace Objekt 01'!H19</f>
        <v>0</v>
      </c>
      <c r="O23">
        <f>'Rekapitulace Objekt 01'!O21</f>
        <v>0</v>
      </c>
      <c r="P23">
        <f>'Rekapitulace Objekt 01'!P21</f>
        <v>0</v>
      </c>
    </row>
    <row r="24" spans="1:16" ht="25.5" customHeight="1">
      <c r="A24" s="98"/>
      <c r="B24" s="276" t="s">
        <v>44</v>
      </c>
      <c r="C24" s="277"/>
      <c r="D24" s="277"/>
      <c r="E24" s="277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45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46</v>
      </c>
      <c r="C27" s="104"/>
      <c r="D27" s="104"/>
      <c r="E27" s="104">
        <v>15</v>
      </c>
      <c r="F27" s="104" t="s">
        <v>47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48</v>
      </c>
      <c r="C28" s="46"/>
      <c r="D28" s="46"/>
      <c r="E28" s="46">
        <v>15</v>
      </c>
      <c r="F28" s="46" t="s">
        <v>47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46</v>
      </c>
      <c r="C29" s="46"/>
      <c r="D29" s="46"/>
      <c r="E29" s="46">
        <v>21</v>
      </c>
      <c r="F29" s="46" t="s">
        <v>47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48</v>
      </c>
      <c r="C30" s="39"/>
      <c r="D30" s="39"/>
      <c r="E30" s="39">
        <v>21</v>
      </c>
      <c r="F30" s="39" t="s">
        <v>47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49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50</v>
      </c>
    </row>
    <row r="42" spans="1:10" ht="25.5" customHeight="1">
      <c r="A42" s="127"/>
      <c r="B42" s="128" t="s">
        <v>51</v>
      </c>
      <c r="C42" s="129" t="s">
        <v>52</v>
      </c>
      <c r="D42" s="129"/>
      <c r="E42" s="129"/>
      <c r="F42" s="129"/>
      <c r="G42" s="130"/>
      <c r="H42" s="130"/>
      <c r="I42" s="130"/>
      <c r="J42" s="131" t="s">
        <v>53</v>
      </c>
    </row>
    <row r="43" spans="1:10" ht="25.5" customHeight="1">
      <c r="A43" s="132"/>
      <c r="B43" s="133" t="s">
        <v>54</v>
      </c>
      <c r="C43" s="278" t="s">
        <v>55</v>
      </c>
      <c r="D43" s="278"/>
      <c r="E43" s="278"/>
      <c r="F43" s="279"/>
      <c r="G43" s="280"/>
      <c r="H43" s="280"/>
      <c r="I43" s="280"/>
      <c r="J43" s="134">
        <f>'01 1 Pol'!F8</f>
        <v>0</v>
      </c>
    </row>
    <row r="44" spans="1:10" ht="25.5" customHeight="1">
      <c r="A44" s="132"/>
      <c r="B44" s="132" t="s">
        <v>56</v>
      </c>
      <c r="C44" s="273" t="s">
        <v>57</v>
      </c>
      <c r="D44" s="273"/>
      <c r="E44" s="273"/>
      <c r="F44" s="274"/>
      <c r="G44" s="275"/>
      <c r="H44" s="275"/>
      <c r="I44" s="275"/>
      <c r="J44" s="135">
        <f>'01 1 Pol'!F112</f>
        <v>0</v>
      </c>
    </row>
    <row r="45" spans="1:10" ht="25.5" customHeight="1">
      <c r="A45" s="132"/>
      <c r="B45" s="132" t="s">
        <v>58</v>
      </c>
      <c r="C45" s="273" t="s">
        <v>59</v>
      </c>
      <c r="D45" s="273"/>
      <c r="E45" s="273"/>
      <c r="F45" s="274"/>
      <c r="G45" s="275"/>
      <c r="H45" s="275"/>
      <c r="I45" s="275"/>
      <c r="J45" s="135">
        <f>'01 1 Pol'!F11</f>
        <v>0</v>
      </c>
    </row>
    <row r="46" spans="1:10" ht="25.5" customHeight="1">
      <c r="A46" s="132"/>
      <c r="B46" s="132" t="s">
        <v>60</v>
      </c>
      <c r="C46" s="273" t="s">
        <v>61</v>
      </c>
      <c r="D46" s="273"/>
      <c r="E46" s="273"/>
      <c r="F46" s="274"/>
      <c r="G46" s="275"/>
      <c r="H46" s="275"/>
      <c r="I46" s="275"/>
      <c r="J46" s="135">
        <f>'01 1 Pol'!F14</f>
        <v>0</v>
      </c>
    </row>
    <row r="47" spans="1:10" ht="25.5" customHeight="1">
      <c r="A47" s="132"/>
      <c r="B47" s="132" t="s">
        <v>62</v>
      </c>
      <c r="C47" s="273" t="s">
        <v>63</v>
      </c>
      <c r="D47" s="273"/>
      <c r="E47" s="273"/>
      <c r="F47" s="274"/>
      <c r="G47" s="275"/>
      <c r="H47" s="275"/>
      <c r="I47" s="275"/>
      <c r="J47" s="135">
        <f>'01 1 Pol'!F22</f>
        <v>0</v>
      </c>
    </row>
    <row r="48" spans="1:10" ht="25.5" customHeight="1">
      <c r="A48" s="132"/>
      <c r="B48" s="132" t="s">
        <v>64</v>
      </c>
      <c r="C48" s="273" t="s">
        <v>65</v>
      </c>
      <c r="D48" s="273"/>
      <c r="E48" s="273"/>
      <c r="F48" s="274"/>
      <c r="G48" s="275"/>
      <c r="H48" s="275"/>
      <c r="I48" s="275"/>
      <c r="J48" s="135">
        <f>'01 1 Pol'!F35</f>
        <v>0</v>
      </c>
    </row>
    <row r="49" spans="1:10" ht="25.5" customHeight="1">
      <c r="A49" s="132"/>
      <c r="B49" s="132" t="s">
        <v>66</v>
      </c>
      <c r="C49" s="273" t="s">
        <v>67</v>
      </c>
      <c r="D49" s="273"/>
      <c r="E49" s="273"/>
      <c r="F49" s="274"/>
      <c r="G49" s="275"/>
      <c r="H49" s="275"/>
      <c r="I49" s="275"/>
      <c r="J49" s="135">
        <f>'01 1 Pol'!F60</f>
        <v>0</v>
      </c>
    </row>
    <row r="50" spans="1:10" ht="25.5" customHeight="1">
      <c r="A50" s="132"/>
      <c r="B50" s="132" t="s">
        <v>68</v>
      </c>
      <c r="C50" s="273" t="s">
        <v>69</v>
      </c>
      <c r="D50" s="273"/>
      <c r="E50" s="273"/>
      <c r="F50" s="274"/>
      <c r="G50" s="275"/>
      <c r="H50" s="275"/>
      <c r="I50" s="275"/>
      <c r="J50" s="135">
        <f>'01 1 Pol'!F80</f>
        <v>0</v>
      </c>
    </row>
    <row r="51" spans="1:10" ht="25.5" customHeight="1">
      <c r="A51" s="132"/>
      <c r="B51" s="132" t="s">
        <v>70</v>
      </c>
      <c r="C51" s="273" t="s">
        <v>71</v>
      </c>
      <c r="D51" s="273"/>
      <c r="E51" s="273"/>
      <c r="F51" s="274"/>
      <c r="G51" s="275"/>
      <c r="H51" s="275"/>
      <c r="I51" s="275"/>
      <c r="J51" s="135">
        <f>'01 1 Pol'!F83</f>
        <v>0</v>
      </c>
    </row>
    <row r="52" spans="1:10" ht="25.5" customHeight="1">
      <c r="A52" s="132"/>
      <c r="B52" s="132" t="s">
        <v>72</v>
      </c>
      <c r="C52" s="273" t="s">
        <v>73</v>
      </c>
      <c r="D52" s="273"/>
      <c r="E52" s="273"/>
      <c r="F52" s="274"/>
      <c r="G52" s="275"/>
      <c r="H52" s="275"/>
      <c r="I52" s="275"/>
      <c r="J52" s="135">
        <f>'01 1 Pol'!F94</f>
        <v>0</v>
      </c>
    </row>
    <row r="53" spans="1:10" ht="25.5" customHeight="1">
      <c r="A53" s="132"/>
      <c r="B53" s="132" t="s">
        <v>74</v>
      </c>
      <c r="C53" s="273" t="s">
        <v>75</v>
      </c>
      <c r="D53" s="273"/>
      <c r="E53" s="273"/>
      <c r="F53" s="274"/>
      <c r="G53" s="275"/>
      <c r="H53" s="275"/>
      <c r="I53" s="275"/>
      <c r="J53" s="135">
        <f>'01 1 Pol'!F105</f>
        <v>0</v>
      </c>
    </row>
    <row r="54" spans="1:10" ht="25.5" customHeight="1">
      <c r="A54" s="132"/>
      <c r="B54" s="136" t="s">
        <v>76</v>
      </c>
      <c r="C54" s="281" t="s">
        <v>77</v>
      </c>
      <c r="D54" s="281"/>
      <c r="E54" s="281"/>
      <c r="F54" s="282"/>
      <c r="G54" s="283"/>
      <c r="H54" s="283"/>
      <c r="I54" s="283"/>
      <c r="J54" s="137">
        <f>'01 1 Pol'!F107</f>
        <v>0</v>
      </c>
    </row>
    <row r="55" spans="1:10" ht="25.5" customHeight="1">
      <c r="A55" s="138"/>
      <c r="B55" s="139" t="s">
        <v>78</v>
      </c>
      <c r="C55" s="140"/>
      <c r="D55" s="140"/>
      <c r="E55" s="140"/>
      <c r="F55" s="141"/>
      <c r="G55" s="142"/>
      <c r="H55" s="142"/>
      <c r="I55" s="142"/>
      <c r="J55" s="143">
        <f>SUM(J43:J54)</f>
        <v>0</v>
      </c>
    </row>
    <row r="56" spans="1:10">
      <c r="A56" s="85"/>
      <c r="B56" s="85"/>
      <c r="C56" s="85"/>
      <c r="D56" s="85"/>
      <c r="E56" s="85"/>
      <c r="F56" s="85"/>
      <c r="G56" s="86"/>
      <c r="H56" s="85"/>
      <c r="I56" s="86"/>
      <c r="J56" s="87"/>
    </row>
    <row r="57" spans="1:10">
      <c r="A57" s="85"/>
      <c r="B57" s="85"/>
      <c r="C57" s="85"/>
      <c r="D57" s="85"/>
      <c r="E57" s="85"/>
      <c r="F57" s="85"/>
      <c r="G57" s="86"/>
      <c r="H57" s="85"/>
      <c r="I57" s="86"/>
      <c r="J57" s="87"/>
    </row>
    <row r="58" spans="1:10">
      <c r="A58" s="85"/>
      <c r="B58" s="85"/>
      <c r="C58" s="85"/>
      <c r="D58" s="85"/>
      <c r="E58" s="85"/>
      <c r="F58" s="85"/>
      <c r="G58" s="86"/>
      <c r="H58" s="85"/>
      <c r="I58" s="86"/>
      <c r="J58" s="87"/>
    </row>
  </sheetData>
  <sheetProtection password="8879" sheet="1" objects="1" scenarios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3">
    <mergeCell ref="C54:I54"/>
    <mergeCell ref="C48:I48"/>
    <mergeCell ref="C49:I49"/>
    <mergeCell ref="C50:I50"/>
    <mergeCell ref="C51:I51"/>
    <mergeCell ref="C52:I52"/>
    <mergeCell ref="C53:I53"/>
    <mergeCell ref="C47:I47"/>
    <mergeCell ref="B24:E24"/>
    <mergeCell ref="C43:I43"/>
    <mergeCell ref="C44:I44"/>
    <mergeCell ref="C45:I45"/>
    <mergeCell ref="C46:I46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004</v>
      </c>
      <c r="C1" s="31" t="str">
        <f>Stavba!NazevStavby</f>
        <v>Vachova 4 - rekonstrukce ZTI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85"/>
      <c r="D2" s="285"/>
      <c r="E2" s="285"/>
      <c r="F2" s="285"/>
      <c r="G2" s="26" t="s">
        <v>15</v>
      </c>
      <c r="H2" s="34"/>
    </row>
    <row r="3" spans="1:8" ht="13.5" thickTop="1"/>
    <row r="4" spans="1:8" ht="18">
      <c r="A4" s="284" t="s">
        <v>16</v>
      </c>
      <c r="B4" s="284"/>
      <c r="C4" s="284"/>
      <c r="D4" s="284"/>
      <c r="E4" s="284"/>
      <c r="F4" s="284"/>
      <c r="G4" s="284"/>
      <c r="H4" s="284"/>
    </row>
    <row r="6" spans="1:8" ht="15.75">
      <c r="A6" s="32" t="s">
        <v>24</v>
      </c>
      <c r="B6" s="29">
        <f>B2</f>
        <v>0</v>
      </c>
    </row>
    <row r="7" spans="1:8" ht="15.75">
      <c r="B7" s="286">
        <f>C2</f>
        <v>0</v>
      </c>
      <c r="C7" s="287"/>
      <c r="D7" s="287"/>
      <c r="E7" s="287"/>
      <c r="F7" s="287"/>
      <c r="G7" s="287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88" t="s">
        <v>28</v>
      </c>
      <c r="B1" s="288"/>
      <c r="C1" s="289"/>
      <c r="D1" s="288"/>
      <c r="E1" s="288"/>
      <c r="F1" s="288"/>
      <c r="G1" s="288"/>
    </row>
    <row r="2" spans="1:7" ht="13.5" thickTop="1">
      <c r="A2" s="55" t="s">
        <v>29</v>
      </c>
      <c r="B2" s="56"/>
      <c r="C2" s="290"/>
      <c r="D2" s="290"/>
      <c r="E2" s="290"/>
      <c r="F2" s="290"/>
      <c r="G2" s="291"/>
    </row>
    <row r="3" spans="1:7">
      <c r="A3" s="57" t="s">
        <v>30</v>
      </c>
      <c r="B3" s="58"/>
      <c r="C3" s="292"/>
      <c r="D3" s="292"/>
      <c r="E3" s="292"/>
      <c r="F3" s="292"/>
      <c r="G3" s="293"/>
    </row>
    <row r="4" spans="1:7" ht="13.5" thickBot="1">
      <c r="A4" s="59" t="s">
        <v>31</v>
      </c>
      <c r="B4" s="60"/>
      <c r="C4" s="294"/>
      <c r="D4" s="294"/>
      <c r="E4" s="294"/>
      <c r="F4" s="294"/>
      <c r="G4" s="295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>
      <selection activeCell="E30" sqref="E3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004</v>
      </c>
      <c r="C1" s="31" t="str">
        <f>Stavba!NazevStavby</f>
        <v>Vachova 4 - rekonstrukce ZTI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42</v>
      </c>
      <c r="C2" s="296" t="s">
        <v>43</v>
      </c>
      <c r="D2" s="285"/>
      <c r="E2" s="285"/>
      <c r="F2" s="285"/>
      <c r="G2" s="26" t="s">
        <v>15</v>
      </c>
      <c r="H2" s="34"/>
      <c r="O2" s="8" t="s">
        <v>79</v>
      </c>
    </row>
    <row r="3" spans="1:15" ht="13.5" customHeight="1" thickTop="1">
      <c r="H3" s="35"/>
    </row>
    <row r="4" spans="1:15" ht="18" customHeight="1">
      <c r="A4" s="284" t="s">
        <v>16</v>
      </c>
      <c r="B4" s="284"/>
      <c r="C4" s="284"/>
      <c r="D4" s="284"/>
      <c r="E4" s="284"/>
      <c r="F4" s="284"/>
      <c r="G4" s="284"/>
      <c r="H4" s="284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01</v>
      </c>
      <c r="H6" s="35"/>
    </row>
    <row r="7" spans="1:15" ht="15.75" customHeight="1">
      <c r="B7" s="286" t="str">
        <f>C2</f>
        <v>Vachova 4 - rekonstrukce ZTI</v>
      </c>
      <c r="C7" s="287"/>
      <c r="D7" s="287"/>
      <c r="E7" s="287"/>
      <c r="F7" s="287"/>
      <c r="G7" s="287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80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81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82</v>
      </c>
      <c r="B17" s="156"/>
      <c r="C17" s="157"/>
      <c r="D17" s="157"/>
      <c r="E17" s="157"/>
      <c r="F17" s="157"/>
      <c r="G17" s="158"/>
      <c r="H17" s="159" t="s">
        <v>83</v>
      </c>
      <c r="I17" s="32"/>
      <c r="J17" s="32"/>
    </row>
    <row r="18" spans="1:55" ht="12.75" customHeight="1">
      <c r="A18" s="153" t="s">
        <v>84</v>
      </c>
      <c r="B18" s="151" t="s">
        <v>43</v>
      </c>
      <c r="C18" s="150"/>
      <c r="D18" s="150"/>
      <c r="E18" s="150"/>
      <c r="F18" s="150"/>
      <c r="G18" s="152"/>
      <c r="H18" s="154">
        <f>'01 1 Pol'!G120</f>
        <v>0</v>
      </c>
      <c r="I18" s="32"/>
      <c r="J18" s="32"/>
      <c r="O18">
        <f>'01 1 Pol'!AN121</f>
        <v>0</v>
      </c>
      <c r="P18">
        <f>'01 1 Pol'!AO121</f>
        <v>0</v>
      </c>
    </row>
    <row r="19" spans="1:55" ht="12.75" customHeight="1" thickBot="1">
      <c r="A19" s="160"/>
      <c r="B19" s="161" t="s">
        <v>85</v>
      </c>
      <c r="C19" s="162"/>
      <c r="D19" s="163" t="str">
        <f>B2</f>
        <v>01</v>
      </c>
      <c r="E19" s="162"/>
      <c r="F19" s="162"/>
      <c r="G19" s="164"/>
      <c r="H19" s="165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>
      <c r="A21" s="176"/>
      <c r="B21" s="177"/>
      <c r="C21" s="177"/>
      <c r="D21" s="177"/>
      <c r="E21" s="178"/>
      <c r="F21" s="177"/>
      <c r="G21" s="177"/>
      <c r="H21" s="179" t="s">
        <v>45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171" t="s">
        <v>46</v>
      </c>
      <c r="B22" s="167"/>
      <c r="C22" s="167"/>
      <c r="D22" s="167">
        <v>15</v>
      </c>
      <c r="E22" s="168" t="s">
        <v>47</v>
      </c>
      <c r="F22" s="167"/>
      <c r="G22" s="167"/>
      <c r="H22" s="174">
        <f>SUM(O18:O19)</f>
        <v>0</v>
      </c>
      <c r="I22" s="32"/>
      <c r="J22" s="32"/>
    </row>
    <row r="23" spans="1:55" ht="12.75" customHeight="1">
      <c r="A23" s="172" t="s">
        <v>48</v>
      </c>
      <c r="B23" s="148"/>
      <c r="C23" s="148"/>
      <c r="D23" s="148">
        <v>15</v>
      </c>
      <c r="E23" s="169" t="s">
        <v>47</v>
      </c>
      <c r="F23" s="148"/>
      <c r="G23" s="148"/>
      <c r="H23" s="175">
        <f>H22*(D23/100)</f>
        <v>0</v>
      </c>
      <c r="I23" s="32"/>
      <c r="J23" s="32"/>
    </row>
    <row r="24" spans="1:55" ht="12.75" customHeight="1">
      <c r="A24" s="172" t="s">
        <v>46</v>
      </c>
      <c r="B24" s="148"/>
      <c r="C24" s="148"/>
      <c r="D24" s="148">
        <v>21</v>
      </c>
      <c r="E24" s="169" t="s">
        <v>47</v>
      </c>
      <c r="F24" s="148"/>
      <c r="G24" s="148"/>
      <c r="H24" s="175">
        <f>SUM(P18:P19)</f>
        <v>0</v>
      </c>
      <c r="I24" s="32"/>
      <c r="J24" s="32"/>
    </row>
    <row r="25" spans="1:55" ht="12.75" customHeight="1" thickBot="1">
      <c r="A25" s="173" t="s">
        <v>48</v>
      </c>
      <c r="B25" s="149"/>
      <c r="C25" s="149"/>
      <c r="D25" s="149">
        <v>21</v>
      </c>
      <c r="E25" s="170" t="s">
        <v>47</v>
      </c>
      <c r="F25" s="148"/>
      <c r="G25" s="148"/>
      <c r="H25" s="175">
        <f>H24*(D25/100)</f>
        <v>0</v>
      </c>
      <c r="I25" s="32"/>
      <c r="J25" s="32"/>
    </row>
    <row r="26" spans="1:55" ht="12.75" customHeight="1" thickBot="1">
      <c r="A26" s="180" t="s">
        <v>86</v>
      </c>
      <c r="B26" s="181"/>
      <c r="C26" s="181"/>
      <c r="D26" s="181"/>
      <c r="E26" s="181"/>
      <c r="F26" s="182"/>
      <c r="G26" s="183"/>
      <c r="H26" s="184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45" t="s">
        <v>269</v>
      </c>
      <c r="B28" s="146"/>
      <c r="C28" s="146"/>
      <c r="D28" s="211" t="s">
        <v>84</v>
      </c>
      <c r="E28" s="297" t="s">
        <v>43</v>
      </c>
      <c r="F28" s="297"/>
      <c r="G28" s="297"/>
      <c r="H28" s="297"/>
      <c r="I28" s="32"/>
      <c r="J28" s="32"/>
      <c r="BC28" s="258" t="str">
        <f>E28</f>
        <v>Vachova 4 - rekonstrukce ZTI</v>
      </c>
    </row>
    <row r="29" spans="1:55" ht="12.75" customHeight="1">
      <c r="A29" s="155" t="s">
        <v>270</v>
      </c>
      <c r="B29" s="156"/>
      <c r="C29" s="157"/>
      <c r="D29" s="157"/>
      <c r="E29" s="157"/>
      <c r="F29" s="157"/>
      <c r="G29" s="158"/>
      <c r="H29" s="159" t="s">
        <v>83</v>
      </c>
      <c r="I29" s="32"/>
      <c r="J29" s="32"/>
    </row>
    <row r="30" spans="1:55" ht="12.75" customHeight="1">
      <c r="A30" s="153" t="s">
        <v>54</v>
      </c>
      <c r="B30" s="151" t="s">
        <v>55</v>
      </c>
      <c r="C30" s="150"/>
      <c r="D30" s="150"/>
      <c r="E30" s="150"/>
      <c r="F30" s="150"/>
      <c r="G30" s="152"/>
      <c r="H30" s="259">
        <f>'01 1 Pol'!F8</f>
        <v>0</v>
      </c>
      <c r="I30" s="32"/>
      <c r="J30" s="32"/>
    </row>
    <row r="31" spans="1:55" ht="12.75" customHeight="1">
      <c r="A31" s="153" t="s">
        <v>56</v>
      </c>
      <c r="B31" s="151" t="s">
        <v>57</v>
      </c>
      <c r="C31" s="150"/>
      <c r="D31" s="150"/>
      <c r="E31" s="150"/>
      <c r="F31" s="150"/>
      <c r="G31" s="152"/>
      <c r="H31" s="259">
        <f>'01 1 Pol'!F112</f>
        <v>0</v>
      </c>
      <c r="I31" s="32"/>
      <c r="J31" s="32"/>
    </row>
    <row r="32" spans="1:55" ht="12.75" customHeight="1">
      <c r="A32" s="153" t="s">
        <v>58</v>
      </c>
      <c r="B32" s="151" t="s">
        <v>59</v>
      </c>
      <c r="C32" s="150"/>
      <c r="D32" s="150"/>
      <c r="E32" s="150"/>
      <c r="F32" s="150"/>
      <c r="G32" s="152"/>
      <c r="H32" s="259">
        <f>'01 1 Pol'!F11</f>
        <v>0</v>
      </c>
      <c r="I32" s="32"/>
      <c r="J32" s="32"/>
    </row>
    <row r="33" spans="1:10" ht="12.75" customHeight="1">
      <c r="A33" s="153" t="s">
        <v>60</v>
      </c>
      <c r="B33" s="151" t="s">
        <v>61</v>
      </c>
      <c r="C33" s="150"/>
      <c r="D33" s="150"/>
      <c r="E33" s="150"/>
      <c r="F33" s="150"/>
      <c r="G33" s="152"/>
      <c r="H33" s="259">
        <f>'01 1 Pol'!F14</f>
        <v>0</v>
      </c>
      <c r="I33" s="32"/>
      <c r="J33" s="32"/>
    </row>
    <row r="34" spans="1:10" ht="12.75" customHeight="1">
      <c r="A34" s="153" t="s">
        <v>62</v>
      </c>
      <c r="B34" s="151" t="s">
        <v>63</v>
      </c>
      <c r="C34" s="150"/>
      <c r="D34" s="150"/>
      <c r="E34" s="150"/>
      <c r="F34" s="150"/>
      <c r="G34" s="152"/>
      <c r="H34" s="259">
        <f>'01 1 Pol'!F22</f>
        <v>0</v>
      </c>
      <c r="I34" s="32"/>
      <c r="J34" s="32"/>
    </row>
    <row r="35" spans="1:10" ht="12.75" customHeight="1">
      <c r="A35" s="153" t="s">
        <v>64</v>
      </c>
      <c r="B35" s="151" t="s">
        <v>65</v>
      </c>
      <c r="C35" s="150"/>
      <c r="D35" s="150"/>
      <c r="E35" s="150"/>
      <c r="F35" s="150"/>
      <c r="G35" s="152"/>
      <c r="H35" s="259">
        <f>'01 1 Pol'!F35</f>
        <v>0</v>
      </c>
      <c r="I35" s="32"/>
      <c r="J35" s="32"/>
    </row>
    <row r="36" spans="1:10" ht="12.75" customHeight="1">
      <c r="A36" s="153" t="s">
        <v>66</v>
      </c>
      <c r="B36" s="151" t="s">
        <v>67</v>
      </c>
      <c r="C36" s="150"/>
      <c r="D36" s="150"/>
      <c r="E36" s="150"/>
      <c r="F36" s="150"/>
      <c r="G36" s="152"/>
      <c r="H36" s="259">
        <f>'01 1 Pol'!F60</f>
        <v>0</v>
      </c>
      <c r="I36" s="32"/>
      <c r="J36" s="32"/>
    </row>
    <row r="37" spans="1:10" ht="12.75" customHeight="1">
      <c r="A37" s="153" t="s">
        <v>68</v>
      </c>
      <c r="B37" s="151" t="s">
        <v>69</v>
      </c>
      <c r="C37" s="150"/>
      <c r="D37" s="150"/>
      <c r="E37" s="150"/>
      <c r="F37" s="150"/>
      <c r="G37" s="152"/>
      <c r="H37" s="259">
        <f>'01 1 Pol'!F80</f>
        <v>0</v>
      </c>
      <c r="I37" s="32"/>
      <c r="J37" s="32"/>
    </row>
    <row r="38" spans="1:10" ht="12.75" customHeight="1">
      <c r="A38" s="153" t="s">
        <v>70</v>
      </c>
      <c r="B38" s="151" t="s">
        <v>71</v>
      </c>
      <c r="C38" s="150"/>
      <c r="D38" s="150"/>
      <c r="E38" s="150"/>
      <c r="F38" s="150"/>
      <c r="G38" s="152"/>
      <c r="H38" s="259">
        <f>'01 1 Pol'!F83</f>
        <v>0</v>
      </c>
      <c r="I38" s="32"/>
      <c r="J38" s="32"/>
    </row>
    <row r="39" spans="1:10" ht="12.75" customHeight="1">
      <c r="A39" s="153" t="s">
        <v>72</v>
      </c>
      <c r="B39" s="151" t="s">
        <v>73</v>
      </c>
      <c r="C39" s="150"/>
      <c r="D39" s="150"/>
      <c r="E39" s="150"/>
      <c r="F39" s="150"/>
      <c r="G39" s="152"/>
      <c r="H39" s="259">
        <f>'01 1 Pol'!F94</f>
        <v>0</v>
      </c>
      <c r="I39" s="32"/>
      <c r="J39" s="32"/>
    </row>
    <row r="40" spans="1:10" ht="12.75" customHeight="1">
      <c r="A40" s="153" t="s">
        <v>74</v>
      </c>
      <c r="B40" s="151" t="s">
        <v>75</v>
      </c>
      <c r="C40" s="150"/>
      <c r="D40" s="150"/>
      <c r="E40" s="150"/>
      <c r="F40" s="150"/>
      <c r="G40" s="152"/>
      <c r="H40" s="259">
        <f>'01 1 Pol'!F105</f>
        <v>0</v>
      </c>
      <c r="I40" s="32"/>
      <c r="J40" s="32"/>
    </row>
    <row r="41" spans="1:10" ht="12.75" customHeight="1">
      <c r="A41" s="153" t="s">
        <v>76</v>
      </c>
      <c r="B41" s="151" t="s">
        <v>77</v>
      </c>
      <c r="C41" s="150"/>
      <c r="D41" s="150"/>
      <c r="E41" s="150"/>
      <c r="F41" s="150"/>
      <c r="G41" s="152"/>
      <c r="H41" s="259">
        <f>'01 1 Pol'!F107</f>
        <v>0</v>
      </c>
      <c r="I41" s="32"/>
      <c r="J41" s="32"/>
    </row>
    <row r="42" spans="1:10" ht="12.75" customHeight="1" thickBot="1">
      <c r="A42" s="160"/>
      <c r="B42" s="161" t="s">
        <v>271</v>
      </c>
      <c r="C42" s="162"/>
      <c r="D42" s="163" t="str">
        <f>D28</f>
        <v>1</v>
      </c>
      <c r="E42" s="162"/>
      <c r="F42" s="162"/>
      <c r="G42" s="164"/>
      <c r="H42" s="260">
        <f>SUM(H30:H41)</f>
        <v>0</v>
      </c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C3" sqref="C3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03" t="s">
        <v>87</v>
      </c>
      <c r="B1" s="303"/>
      <c r="C1" s="304"/>
      <c r="D1" s="303"/>
      <c r="E1" s="303"/>
      <c r="F1" s="303"/>
      <c r="G1" s="303"/>
      <c r="AC1" t="s">
        <v>90</v>
      </c>
    </row>
    <row r="2" spans="1:60" ht="13.5" thickTop="1">
      <c r="A2" s="191" t="s">
        <v>29</v>
      </c>
      <c r="B2" s="195" t="s">
        <v>40</v>
      </c>
      <c r="C2" s="213" t="s">
        <v>43</v>
      </c>
      <c r="D2" s="193"/>
      <c r="E2" s="192"/>
      <c r="F2" s="192"/>
      <c r="G2" s="194"/>
    </row>
    <row r="3" spans="1:60">
      <c r="A3" s="189" t="s">
        <v>30</v>
      </c>
      <c r="B3" s="196" t="s">
        <v>42</v>
      </c>
      <c r="C3" s="214" t="s">
        <v>43</v>
      </c>
      <c r="D3" s="188"/>
      <c r="E3" s="187"/>
      <c r="F3" s="187"/>
      <c r="G3" s="190"/>
      <c r="AC3" s="8" t="s">
        <v>79</v>
      </c>
    </row>
    <row r="4" spans="1:60" ht="13.5" thickBot="1">
      <c r="A4" s="197" t="s">
        <v>31</v>
      </c>
      <c r="B4" s="198" t="s">
        <v>84</v>
      </c>
      <c r="C4" s="215" t="s">
        <v>43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4" t="s">
        <v>88</v>
      </c>
      <c r="I6" s="218" t="s">
        <v>89</v>
      </c>
      <c r="J6" s="54"/>
    </row>
    <row r="7" spans="1:60">
      <c r="A7" s="245"/>
      <c r="B7" s="246" t="s">
        <v>91</v>
      </c>
      <c r="C7" s="305" t="s">
        <v>92</v>
      </c>
      <c r="D7" s="306"/>
      <c r="E7" s="307"/>
      <c r="F7" s="308"/>
      <c r="G7" s="308"/>
      <c r="H7" s="247"/>
      <c r="I7" s="248"/>
    </row>
    <row r="8" spans="1:60">
      <c r="A8" s="239" t="s">
        <v>93</v>
      </c>
      <c r="B8" s="219" t="s">
        <v>54</v>
      </c>
      <c r="C8" s="231" t="s">
        <v>55</v>
      </c>
      <c r="D8" s="222"/>
      <c r="E8" s="224"/>
      <c r="F8" s="309">
        <f>SUM(G9:G10)</f>
        <v>0</v>
      </c>
      <c r="G8" s="310"/>
      <c r="H8" s="226"/>
      <c r="I8" s="242"/>
      <c r="AE8" t="s">
        <v>94</v>
      </c>
    </row>
    <row r="9" spans="1:60" outlineLevel="1">
      <c r="A9" s="240">
        <v>1</v>
      </c>
      <c r="B9" s="220" t="s">
        <v>84</v>
      </c>
      <c r="C9" s="232" t="s">
        <v>95</v>
      </c>
      <c r="D9" s="223" t="s">
        <v>96</v>
      </c>
      <c r="E9" s="225">
        <v>1</v>
      </c>
      <c r="F9" s="227"/>
      <c r="G9" s="228">
        <f>ROUND(E9*F9,2)</f>
        <v>0</v>
      </c>
      <c r="H9" s="229"/>
      <c r="I9" s="243" t="s">
        <v>97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98</v>
      </c>
      <c r="AF9" s="207">
        <v>3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0">
        <v>2</v>
      </c>
      <c r="B10" s="220" t="s">
        <v>99</v>
      </c>
      <c r="C10" s="232" t="s">
        <v>100</v>
      </c>
      <c r="D10" s="223" t="s">
        <v>96</v>
      </c>
      <c r="E10" s="225">
        <v>1</v>
      </c>
      <c r="F10" s="227"/>
      <c r="G10" s="228">
        <f>ROUND(E10*F10,2)</f>
        <v>0</v>
      </c>
      <c r="H10" s="229"/>
      <c r="I10" s="243" t="s">
        <v>97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98</v>
      </c>
      <c r="AF10" s="207">
        <v>3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>
      <c r="A11" s="239" t="s">
        <v>93</v>
      </c>
      <c r="B11" s="219" t="s">
        <v>58</v>
      </c>
      <c r="C11" s="231" t="s">
        <v>59</v>
      </c>
      <c r="D11" s="222"/>
      <c r="E11" s="224"/>
      <c r="F11" s="311">
        <f>SUM(G12:G13)</f>
        <v>0</v>
      </c>
      <c r="G11" s="312"/>
      <c r="H11" s="226"/>
      <c r="I11" s="242"/>
      <c r="AE11" t="s">
        <v>94</v>
      </c>
    </row>
    <row r="12" spans="1:60" outlineLevel="1">
      <c r="A12" s="240">
        <v>3</v>
      </c>
      <c r="B12" s="220" t="s">
        <v>101</v>
      </c>
      <c r="C12" s="232" t="s">
        <v>102</v>
      </c>
      <c r="D12" s="223" t="s">
        <v>103</v>
      </c>
      <c r="E12" s="225">
        <v>180</v>
      </c>
      <c r="F12" s="227"/>
      <c r="G12" s="228">
        <f>ROUND(E12*F12,2)</f>
        <v>0</v>
      </c>
      <c r="H12" s="229"/>
      <c r="I12" s="243" t="s">
        <v>97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98</v>
      </c>
      <c r="AF12" s="207">
        <v>1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0">
        <v>4</v>
      </c>
      <c r="B13" s="220" t="s">
        <v>104</v>
      </c>
      <c r="C13" s="232" t="s">
        <v>105</v>
      </c>
      <c r="D13" s="223" t="s">
        <v>106</v>
      </c>
      <c r="E13" s="225">
        <v>14</v>
      </c>
      <c r="F13" s="227"/>
      <c r="G13" s="228">
        <f>ROUND(E13*F13,2)</f>
        <v>0</v>
      </c>
      <c r="H13" s="229"/>
      <c r="I13" s="243" t="s">
        <v>97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98</v>
      </c>
      <c r="AF13" s="207">
        <v>3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>
      <c r="A14" s="239" t="s">
        <v>93</v>
      </c>
      <c r="B14" s="219" t="s">
        <v>60</v>
      </c>
      <c r="C14" s="231" t="s">
        <v>61</v>
      </c>
      <c r="D14" s="222"/>
      <c r="E14" s="224"/>
      <c r="F14" s="311">
        <f>SUM(G15:G21)</f>
        <v>0</v>
      </c>
      <c r="G14" s="312"/>
      <c r="H14" s="226"/>
      <c r="I14" s="242"/>
      <c r="AE14" t="s">
        <v>94</v>
      </c>
    </row>
    <row r="15" spans="1:60" outlineLevel="1">
      <c r="A15" s="240">
        <v>5</v>
      </c>
      <c r="B15" s="220" t="s">
        <v>107</v>
      </c>
      <c r="C15" s="232" t="s">
        <v>108</v>
      </c>
      <c r="D15" s="223" t="s">
        <v>109</v>
      </c>
      <c r="E15" s="225">
        <v>4.51</v>
      </c>
      <c r="F15" s="227"/>
      <c r="G15" s="228">
        <f t="shared" ref="G15:G21" si="0">ROUND(E15*F15,2)</f>
        <v>0</v>
      </c>
      <c r="H15" s="229"/>
      <c r="I15" s="243" t="s">
        <v>97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98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0">
        <v>6</v>
      </c>
      <c r="B16" s="220" t="s">
        <v>110</v>
      </c>
      <c r="C16" s="232" t="s">
        <v>111</v>
      </c>
      <c r="D16" s="223" t="s">
        <v>109</v>
      </c>
      <c r="E16" s="225">
        <v>4.5</v>
      </c>
      <c r="F16" s="227"/>
      <c r="G16" s="228">
        <f t="shared" si="0"/>
        <v>0</v>
      </c>
      <c r="H16" s="229"/>
      <c r="I16" s="243" t="s">
        <v>97</v>
      </c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98</v>
      </c>
      <c r="AF16" s="207">
        <v>1</v>
      </c>
      <c r="AG16" s="207"/>
      <c r="AH16" s="207"/>
      <c r="AI16" s="207"/>
      <c r="AJ16" s="207"/>
      <c r="AK16" s="207"/>
      <c r="AL16" s="207"/>
      <c r="AM16" s="207">
        <v>15</v>
      </c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>
      <c r="A17" s="240">
        <v>7</v>
      </c>
      <c r="B17" s="220" t="s">
        <v>112</v>
      </c>
      <c r="C17" s="232" t="s">
        <v>113</v>
      </c>
      <c r="D17" s="223" t="s">
        <v>109</v>
      </c>
      <c r="E17" s="225">
        <v>9.01</v>
      </c>
      <c r="F17" s="227"/>
      <c r="G17" s="228">
        <f t="shared" si="0"/>
        <v>0</v>
      </c>
      <c r="H17" s="229"/>
      <c r="I17" s="243" t="s">
        <v>97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98</v>
      </c>
      <c r="AF17" s="207">
        <v>1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0">
        <v>8</v>
      </c>
      <c r="B18" s="220" t="s">
        <v>114</v>
      </c>
      <c r="C18" s="232" t="s">
        <v>115</v>
      </c>
      <c r="D18" s="223" t="s">
        <v>109</v>
      </c>
      <c r="E18" s="225">
        <v>45.05</v>
      </c>
      <c r="F18" s="227"/>
      <c r="G18" s="228">
        <f t="shared" si="0"/>
        <v>0</v>
      </c>
      <c r="H18" s="229"/>
      <c r="I18" s="243" t="s">
        <v>97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98</v>
      </c>
      <c r="AF18" s="207">
        <v>1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0">
        <v>9</v>
      </c>
      <c r="B19" s="220" t="s">
        <v>116</v>
      </c>
      <c r="C19" s="232" t="s">
        <v>117</v>
      </c>
      <c r="D19" s="223" t="s">
        <v>109</v>
      </c>
      <c r="E19" s="225">
        <v>45.05</v>
      </c>
      <c r="F19" s="227"/>
      <c r="G19" s="228">
        <f t="shared" si="0"/>
        <v>0</v>
      </c>
      <c r="H19" s="229"/>
      <c r="I19" s="243" t="s">
        <v>97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98</v>
      </c>
      <c r="AF19" s="207">
        <v>1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0">
        <v>10</v>
      </c>
      <c r="B20" s="220" t="s">
        <v>118</v>
      </c>
      <c r="C20" s="232" t="s">
        <v>119</v>
      </c>
      <c r="D20" s="223" t="s">
        <v>109</v>
      </c>
      <c r="E20" s="225">
        <v>9.01</v>
      </c>
      <c r="F20" s="227"/>
      <c r="G20" s="228">
        <f t="shared" si="0"/>
        <v>0</v>
      </c>
      <c r="H20" s="229"/>
      <c r="I20" s="243" t="s">
        <v>97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98</v>
      </c>
      <c r="AF20" s="207">
        <v>1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0">
        <v>11</v>
      </c>
      <c r="B21" s="220" t="s">
        <v>120</v>
      </c>
      <c r="C21" s="232" t="s">
        <v>121</v>
      </c>
      <c r="D21" s="223" t="s">
        <v>109</v>
      </c>
      <c r="E21" s="225">
        <v>91</v>
      </c>
      <c r="F21" s="227"/>
      <c r="G21" s="228">
        <f t="shared" si="0"/>
        <v>0</v>
      </c>
      <c r="H21" s="229"/>
      <c r="I21" s="243" t="s">
        <v>97</v>
      </c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98</v>
      </c>
      <c r="AF21" s="207">
        <v>1</v>
      </c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>
      <c r="A22" s="239" t="s">
        <v>93</v>
      </c>
      <c r="B22" s="219" t="s">
        <v>62</v>
      </c>
      <c r="C22" s="231" t="s">
        <v>63</v>
      </c>
      <c r="D22" s="222"/>
      <c r="E22" s="224"/>
      <c r="F22" s="311">
        <f>SUM(G23:G34)</f>
        <v>0</v>
      </c>
      <c r="G22" s="312"/>
      <c r="H22" s="226"/>
      <c r="I22" s="242"/>
      <c r="AE22" t="s">
        <v>94</v>
      </c>
    </row>
    <row r="23" spans="1:60" outlineLevel="1">
      <c r="A23" s="240">
        <v>12</v>
      </c>
      <c r="B23" s="220" t="s">
        <v>122</v>
      </c>
      <c r="C23" s="232" t="s">
        <v>123</v>
      </c>
      <c r="D23" s="223" t="s">
        <v>124</v>
      </c>
      <c r="E23" s="225">
        <v>64</v>
      </c>
      <c r="F23" s="227"/>
      <c r="G23" s="228">
        <f t="shared" ref="G23:G34" si="1">ROUND(E23*F23,2)</f>
        <v>0</v>
      </c>
      <c r="H23" s="229"/>
      <c r="I23" s="243" t="s">
        <v>97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98</v>
      </c>
      <c r="AF23" s="207">
        <v>1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0">
        <v>13</v>
      </c>
      <c r="B24" s="220" t="s">
        <v>125</v>
      </c>
      <c r="C24" s="232" t="s">
        <v>126</v>
      </c>
      <c r="D24" s="223" t="s">
        <v>124</v>
      </c>
      <c r="E24" s="225">
        <v>88</v>
      </c>
      <c r="F24" s="227"/>
      <c r="G24" s="228">
        <f t="shared" si="1"/>
        <v>0</v>
      </c>
      <c r="H24" s="229"/>
      <c r="I24" s="243" t="s">
        <v>97</v>
      </c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98</v>
      </c>
      <c r="AF24" s="207">
        <v>1</v>
      </c>
      <c r="AG24" s="207"/>
      <c r="AH24" s="207"/>
      <c r="AI24" s="207"/>
      <c r="AJ24" s="207"/>
      <c r="AK24" s="207"/>
      <c r="AL24" s="207"/>
      <c r="AM24" s="207">
        <v>15</v>
      </c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>
      <c r="A25" s="240">
        <v>14</v>
      </c>
      <c r="B25" s="220" t="s">
        <v>127</v>
      </c>
      <c r="C25" s="232" t="s">
        <v>128</v>
      </c>
      <c r="D25" s="223" t="s">
        <v>124</v>
      </c>
      <c r="E25" s="225">
        <v>48</v>
      </c>
      <c r="F25" s="227"/>
      <c r="G25" s="228">
        <f t="shared" si="1"/>
        <v>0</v>
      </c>
      <c r="H25" s="229"/>
      <c r="I25" s="243" t="s">
        <v>97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98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0">
        <v>15</v>
      </c>
      <c r="B26" s="220" t="s">
        <v>129</v>
      </c>
      <c r="C26" s="232" t="s">
        <v>130</v>
      </c>
      <c r="D26" s="223" t="s">
        <v>124</v>
      </c>
      <c r="E26" s="225">
        <v>226</v>
      </c>
      <c r="F26" s="227"/>
      <c r="G26" s="228">
        <f t="shared" si="1"/>
        <v>0</v>
      </c>
      <c r="H26" s="229"/>
      <c r="I26" s="243" t="s">
        <v>97</v>
      </c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98</v>
      </c>
      <c r="AF26" s="207">
        <v>1</v>
      </c>
      <c r="AG26" s="207"/>
      <c r="AH26" s="207"/>
      <c r="AI26" s="207"/>
      <c r="AJ26" s="207"/>
      <c r="AK26" s="207"/>
      <c r="AL26" s="207"/>
      <c r="AM26" s="207">
        <v>15</v>
      </c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0">
        <v>16</v>
      </c>
      <c r="B27" s="220" t="s">
        <v>131</v>
      </c>
      <c r="C27" s="232" t="s">
        <v>132</v>
      </c>
      <c r="D27" s="223" t="s">
        <v>133</v>
      </c>
      <c r="E27" s="225">
        <v>6</v>
      </c>
      <c r="F27" s="227"/>
      <c r="G27" s="228">
        <f t="shared" si="1"/>
        <v>0</v>
      </c>
      <c r="H27" s="229"/>
      <c r="I27" s="243" t="s">
        <v>97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98</v>
      </c>
      <c r="AF27" s="207">
        <v>1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0">
        <v>17</v>
      </c>
      <c r="B28" s="220" t="s">
        <v>134</v>
      </c>
      <c r="C28" s="232" t="s">
        <v>135</v>
      </c>
      <c r="D28" s="223" t="s">
        <v>133</v>
      </c>
      <c r="E28" s="225">
        <v>57</v>
      </c>
      <c r="F28" s="227"/>
      <c r="G28" s="228">
        <f t="shared" si="1"/>
        <v>0</v>
      </c>
      <c r="H28" s="229"/>
      <c r="I28" s="243" t="s">
        <v>97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98</v>
      </c>
      <c r="AF28" s="207">
        <v>1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>
      <c r="A29" s="240">
        <v>18</v>
      </c>
      <c r="B29" s="220" t="s">
        <v>136</v>
      </c>
      <c r="C29" s="232" t="s">
        <v>137</v>
      </c>
      <c r="D29" s="223" t="s">
        <v>133</v>
      </c>
      <c r="E29" s="225">
        <v>40</v>
      </c>
      <c r="F29" s="227"/>
      <c r="G29" s="228">
        <f t="shared" si="1"/>
        <v>0</v>
      </c>
      <c r="H29" s="229"/>
      <c r="I29" s="243" t="s">
        <v>97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98</v>
      </c>
      <c r="AF29" s="207">
        <v>1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>
      <c r="A30" s="240">
        <v>19</v>
      </c>
      <c r="B30" s="220" t="s">
        <v>138</v>
      </c>
      <c r="C30" s="232" t="s">
        <v>139</v>
      </c>
      <c r="D30" s="223" t="s">
        <v>133</v>
      </c>
      <c r="E30" s="225">
        <v>20</v>
      </c>
      <c r="F30" s="227"/>
      <c r="G30" s="228">
        <f t="shared" si="1"/>
        <v>0</v>
      </c>
      <c r="H30" s="229"/>
      <c r="I30" s="243" t="s">
        <v>97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98</v>
      </c>
      <c r="AF30" s="207">
        <v>1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0">
        <v>20</v>
      </c>
      <c r="B31" s="220" t="s">
        <v>140</v>
      </c>
      <c r="C31" s="232" t="s">
        <v>141</v>
      </c>
      <c r="D31" s="223" t="s">
        <v>124</v>
      </c>
      <c r="E31" s="225">
        <v>196</v>
      </c>
      <c r="F31" s="227"/>
      <c r="G31" s="228">
        <f t="shared" si="1"/>
        <v>0</v>
      </c>
      <c r="H31" s="229"/>
      <c r="I31" s="243" t="s">
        <v>97</v>
      </c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98</v>
      </c>
      <c r="AF31" s="207">
        <v>2</v>
      </c>
      <c r="AG31" s="207"/>
      <c r="AH31" s="207"/>
      <c r="AI31" s="207"/>
      <c r="AJ31" s="207"/>
      <c r="AK31" s="207"/>
      <c r="AL31" s="207"/>
      <c r="AM31" s="207">
        <v>15</v>
      </c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0">
        <v>21</v>
      </c>
      <c r="B32" s="220" t="s">
        <v>142</v>
      </c>
      <c r="C32" s="232" t="s">
        <v>143</v>
      </c>
      <c r="D32" s="223" t="s">
        <v>106</v>
      </c>
      <c r="E32" s="225">
        <v>108</v>
      </c>
      <c r="F32" s="227"/>
      <c r="G32" s="228">
        <f t="shared" si="1"/>
        <v>0</v>
      </c>
      <c r="H32" s="229"/>
      <c r="I32" s="243" t="s">
        <v>97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98</v>
      </c>
      <c r="AF32" s="207">
        <v>1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0">
        <v>22</v>
      </c>
      <c r="B33" s="220" t="s">
        <v>144</v>
      </c>
      <c r="C33" s="232" t="s">
        <v>145</v>
      </c>
      <c r="D33" s="223" t="s">
        <v>124</v>
      </c>
      <c r="E33" s="225">
        <v>426</v>
      </c>
      <c r="F33" s="227"/>
      <c r="G33" s="228">
        <f t="shared" si="1"/>
        <v>0</v>
      </c>
      <c r="H33" s="229"/>
      <c r="I33" s="243" t="s">
        <v>97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98</v>
      </c>
      <c r="AF33" s="207">
        <v>1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0">
        <v>23</v>
      </c>
      <c r="B34" s="220" t="s">
        <v>146</v>
      </c>
      <c r="C34" s="232" t="s">
        <v>147</v>
      </c>
      <c r="D34" s="223" t="s">
        <v>109</v>
      </c>
      <c r="E34" s="225">
        <v>0.55000000000000004</v>
      </c>
      <c r="F34" s="227"/>
      <c r="G34" s="228">
        <f t="shared" si="1"/>
        <v>0</v>
      </c>
      <c r="H34" s="229"/>
      <c r="I34" s="243" t="s">
        <v>97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98</v>
      </c>
      <c r="AF34" s="207">
        <v>1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>
      <c r="A35" s="239" t="s">
        <v>93</v>
      </c>
      <c r="B35" s="219" t="s">
        <v>64</v>
      </c>
      <c r="C35" s="231" t="s">
        <v>65</v>
      </c>
      <c r="D35" s="222"/>
      <c r="E35" s="224"/>
      <c r="F35" s="311">
        <f>SUM(G36:G59)</f>
        <v>0</v>
      </c>
      <c r="G35" s="312"/>
      <c r="H35" s="226"/>
      <c r="I35" s="242"/>
      <c r="AE35" t="s">
        <v>94</v>
      </c>
    </row>
    <row r="36" spans="1:60" outlineLevel="1">
      <c r="A36" s="240">
        <v>24</v>
      </c>
      <c r="B36" s="220" t="s">
        <v>148</v>
      </c>
      <c r="C36" s="232" t="s">
        <v>149</v>
      </c>
      <c r="D36" s="223" t="s">
        <v>124</v>
      </c>
      <c r="E36" s="225">
        <v>850</v>
      </c>
      <c r="F36" s="227"/>
      <c r="G36" s="228">
        <f>ROUND(E36*F36,2)</f>
        <v>0</v>
      </c>
      <c r="H36" s="229"/>
      <c r="I36" s="243" t="s">
        <v>97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98</v>
      </c>
      <c r="AF36" s="207">
        <v>1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1"/>
      <c r="B37" s="221"/>
      <c r="C37" s="298" t="s">
        <v>150</v>
      </c>
      <c r="D37" s="299"/>
      <c r="E37" s="300"/>
      <c r="F37" s="301"/>
      <c r="G37" s="302"/>
      <c r="H37" s="229"/>
      <c r="I37" s="243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12" t="str">
        <f>C37</f>
        <v>Včetně pomocného lešení výšky do 1900 mm a pro zatížení do 1,5 kPa</v>
      </c>
      <c r="BB37" s="207"/>
      <c r="BC37" s="207"/>
      <c r="BD37" s="207"/>
      <c r="BE37" s="207"/>
      <c r="BF37" s="207"/>
      <c r="BG37" s="207"/>
      <c r="BH37" s="207"/>
    </row>
    <row r="38" spans="1:60" outlineLevel="1">
      <c r="A38" s="240">
        <v>25</v>
      </c>
      <c r="B38" s="220" t="s">
        <v>151</v>
      </c>
      <c r="C38" s="232" t="s">
        <v>152</v>
      </c>
      <c r="D38" s="223" t="s">
        <v>124</v>
      </c>
      <c r="E38" s="225">
        <v>78</v>
      </c>
      <c r="F38" s="227"/>
      <c r="G38" s="228">
        <f>ROUND(E38*F38,2)</f>
        <v>0</v>
      </c>
      <c r="H38" s="229"/>
      <c r="I38" s="243" t="s">
        <v>97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98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1"/>
      <c r="B39" s="221"/>
      <c r="C39" s="298" t="s">
        <v>150</v>
      </c>
      <c r="D39" s="299"/>
      <c r="E39" s="300"/>
      <c r="F39" s="301"/>
      <c r="G39" s="302"/>
      <c r="H39" s="229"/>
      <c r="I39" s="243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12" t="str">
        <f>C39</f>
        <v>Včetně pomocného lešení výšky do 1900 mm a pro zatížení do 1,5 kPa</v>
      </c>
      <c r="BB39" s="207"/>
      <c r="BC39" s="207"/>
      <c r="BD39" s="207"/>
      <c r="BE39" s="207"/>
      <c r="BF39" s="207"/>
      <c r="BG39" s="207"/>
      <c r="BH39" s="207"/>
    </row>
    <row r="40" spans="1:60" outlineLevel="1">
      <c r="A40" s="240">
        <v>26</v>
      </c>
      <c r="B40" s="220" t="s">
        <v>153</v>
      </c>
      <c r="C40" s="232" t="s">
        <v>154</v>
      </c>
      <c r="D40" s="223" t="s">
        <v>124</v>
      </c>
      <c r="E40" s="225">
        <v>460</v>
      </c>
      <c r="F40" s="227"/>
      <c r="G40" s="228">
        <f>ROUND(E40*F40,2)</f>
        <v>0</v>
      </c>
      <c r="H40" s="229"/>
      <c r="I40" s="243" t="s">
        <v>97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98</v>
      </c>
      <c r="AF40" s="207">
        <v>1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1"/>
      <c r="B41" s="221"/>
      <c r="C41" s="298" t="s">
        <v>150</v>
      </c>
      <c r="D41" s="299"/>
      <c r="E41" s="300"/>
      <c r="F41" s="301"/>
      <c r="G41" s="302"/>
      <c r="H41" s="229"/>
      <c r="I41" s="243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12" t="str">
        <f>C41</f>
        <v>Včetně pomocného lešení výšky do 1900 mm a pro zatížení do 1,5 kPa</v>
      </c>
      <c r="BB41" s="207"/>
      <c r="BC41" s="207"/>
      <c r="BD41" s="207"/>
      <c r="BE41" s="207"/>
      <c r="BF41" s="207"/>
      <c r="BG41" s="207"/>
      <c r="BH41" s="207"/>
    </row>
    <row r="42" spans="1:60" outlineLevel="1">
      <c r="A42" s="240">
        <v>27</v>
      </c>
      <c r="B42" s="220" t="s">
        <v>155</v>
      </c>
      <c r="C42" s="232" t="s">
        <v>156</v>
      </c>
      <c r="D42" s="223" t="s">
        <v>124</v>
      </c>
      <c r="E42" s="225">
        <v>47</v>
      </c>
      <c r="F42" s="227"/>
      <c r="G42" s="228">
        <f>ROUND(E42*F42,2)</f>
        <v>0</v>
      </c>
      <c r="H42" s="229"/>
      <c r="I42" s="243" t="s">
        <v>97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98</v>
      </c>
      <c r="AF42" s="207">
        <v>1</v>
      </c>
      <c r="AG42" s="207"/>
      <c r="AH42" s="207"/>
      <c r="AI42" s="207"/>
      <c r="AJ42" s="207"/>
      <c r="AK42" s="207"/>
      <c r="AL42" s="207"/>
      <c r="AM42" s="207">
        <v>15</v>
      </c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1"/>
      <c r="B43" s="221"/>
      <c r="C43" s="298" t="s">
        <v>150</v>
      </c>
      <c r="D43" s="299"/>
      <c r="E43" s="300"/>
      <c r="F43" s="301"/>
      <c r="G43" s="302"/>
      <c r="H43" s="229"/>
      <c r="I43" s="243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12" t="str">
        <f>C43</f>
        <v>Včetně pomocného lešení výšky do 1900 mm a pro zatížení do 1,5 kPa</v>
      </c>
      <c r="BB43" s="207"/>
      <c r="BC43" s="207"/>
      <c r="BD43" s="207"/>
      <c r="BE43" s="207"/>
      <c r="BF43" s="207"/>
      <c r="BG43" s="207"/>
      <c r="BH43" s="207"/>
    </row>
    <row r="44" spans="1:60" outlineLevel="1">
      <c r="A44" s="240">
        <v>28</v>
      </c>
      <c r="B44" s="220" t="s">
        <v>157</v>
      </c>
      <c r="C44" s="232" t="s">
        <v>158</v>
      </c>
      <c r="D44" s="223" t="s">
        <v>133</v>
      </c>
      <c r="E44" s="225">
        <v>168</v>
      </c>
      <c r="F44" s="227"/>
      <c r="G44" s="228">
        <f t="shared" ref="G44:G52" si="2">ROUND(E44*F44,2)</f>
        <v>0</v>
      </c>
      <c r="H44" s="229"/>
      <c r="I44" s="243" t="s">
        <v>97</v>
      </c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98</v>
      </c>
      <c r="AF44" s="207">
        <v>1</v>
      </c>
      <c r="AG44" s="207"/>
      <c r="AH44" s="207"/>
      <c r="AI44" s="207"/>
      <c r="AJ44" s="207"/>
      <c r="AK44" s="207"/>
      <c r="AL44" s="207"/>
      <c r="AM44" s="207">
        <v>15</v>
      </c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>
      <c r="A45" s="240">
        <v>29</v>
      </c>
      <c r="B45" s="220" t="s">
        <v>142</v>
      </c>
      <c r="C45" s="232" t="s">
        <v>159</v>
      </c>
      <c r="D45" s="223" t="s">
        <v>106</v>
      </c>
      <c r="E45" s="225">
        <v>40</v>
      </c>
      <c r="F45" s="227"/>
      <c r="G45" s="228">
        <f t="shared" si="2"/>
        <v>0</v>
      </c>
      <c r="H45" s="229"/>
      <c r="I45" s="243" t="s">
        <v>97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98</v>
      </c>
      <c r="AF45" s="207">
        <v>3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0">
        <v>30</v>
      </c>
      <c r="B46" s="220" t="s">
        <v>142</v>
      </c>
      <c r="C46" s="232" t="s">
        <v>160</v>
      </c>
      <c r="D46" s="223" t="s">
        <v>106</v>
      </c>
      <c r="E46" s="225">
        <v>4</v>
      </c>
      <c r="F46" s="227"/>
      <c r="G46" s="228">
        <f t="shared" si="2"/>
        <v>0</v>
      </c>
      <c r="H46" s="229"/>
      <c r="I46" s="243" t="s">
        <v>97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98</v>
      </c>
      <c r="AF46" s="207">
        <v>12</v>
      </c>
      <c r="AG46" s="207"/>
      <c r="AH46" s="207"/>
      <c r="AI46" s="207"/>
      <c r="AJ46" s="207"/>
      <c r="AK46" s="207"/>
      <c r="AL46" s="207"/>
      <c r="AM46" s="207">
        <v>15</v>
      </c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0">
        <v>31</v>
      </c>
      <c r="B47" s="220" t="s">
        <v>142</v>
      </c>
      <c r="C47" s="232" t="s">
        <v>161</v>
      </c>
      <c r="D47" s="223" t="s">
        <v>106</v>
      </c>
      <c r="E47" s="225">
        <v>1</v>
      </c>
      <c r="F47" s="227"/>
      <c r="G47" s="228">
        <f t="shared" si="2"/>
        <v>0</v>
      </c>
      <c r="H47" s="229"/>
      <c r="I47" s="243" t="s">
        <v>97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98</v>
      </c>
      <c r="AF47" s="207">
        <v>12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0">
        <v>32</v>
      </c>
      <c r="B48" s="220" t="s">
        <v>142</v>
      </c>
      <c r="C48" s="232" t="s">
        <v>162</v>
      </c>
      <c r="D48" s="223" t="s">
        <v>106</v>
      </c>
      <c r="E48" s="225">
        <v>10</v>
      </c>
      <c r="F48" s="227"/>
      <c r="G48" s="228">
        <f t="shared" si="2"/>
        <v>0</v>
      </c>
      <c r="H48" s="229"/>
      <c r="I48" s="243" t="s">
        <v>97</v>
      </c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 t="s">
        <v>98</v>
      </c>
      <c r="AF48" s="207">
        <v>12</v>
      </c>
      <c r="AG48" s="207"/>
      <c r="AH48" s="207"/>
      <c r="AI48" s="207"/>
      <c r="AJ48" s="207"/>
      <c r="AK48" s="207"/>
      <c r="AL48" s="207"/>
      <c r="AM48" s="207">
        <v>15</v>
      </c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>
      <c r="A49" s="240">
        <v>33</v>
      </c>
      <c r="B49" s="220" t="s">
        <v>142</v>
      </c>
      <c r="C49" s="232" t="s">
        <v>163</v>
      </c>
      <c r="D49" s="223" t="s">
        <v>106</v>
      </c>
      <c r="E49" s="225">
        <v>1</v>
      </c>
      <c r="F49" s="227"/>
      <c r="G49" s="228">
        <f t="shared" si="2"/>
        <v>0</v>
      </c>
      <c r="H49" s="229"/>
      <c r="I49" s="243" t="s">
        <v>97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98</v>
      </c>
      <c r="AF49" s="207">
        <v>12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0">
        <v>34</v>
      </c>
      <c r="B50" s="220" t="s">
        <v>142</v>
      </c>
      <c r="C50" s="232" t="s">
        <v>164</v>
      </c>
      <c r="D50" s="223" t="s">
        <v>106</v>
      </c>
      <c r="E50" s="225">
        <v>3</v>
      </c>
      <c r="F50" s="227"/>
      <c r="G50" s="228">
        <f t="shared" si="2"/>
        <v>0</v>
      </c>
      <c r="H50" s="229"/>
      <c r="I50" s="243" t="s">
        <v>97</v>
      </c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 t="s">
        <v>98</v>
      </c>
      <c r="AF50" s="207">
        <v>12</v>
      </c>
      <c r="AG50" s="207"/>
      <c r="AH50" s="207"/>
      <c r="AI50" s="207"/>
      <c r="AJ50" s="207"/>
      <c r="AK50" s="207"/>
      <c r="AL50" s="207"/>
      <c r="AM50" s="207">
        <v>15</v>
      </c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0">
        <v>35</v>
      </c>
      <c r="B51" s="220" t="s">
        <v>142</v>
      </c>
      <c r="C51" s="232" t="s">
        <v>165</v>
      </c>
      <c r="D51" s="223" t="s">
        <v>106</v>
      </c>
      <c r="E51" s="225">
        <v>12</v>
      </c>
      <c r="F51" s="227"/>
      <c r="G51" s="228">
        <f t="shared" si="2"/>
        <v>0</v>
      </c>
      <c r="H51" s="229"/>
      <c r="I51" s="243" t="s">
        <v>97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98</v>
      </c>
      <c r="AF51" s="207">
        <v>12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0">
        <v>36</v>
      </c>
      <c r="B52" s="220" t="s">
        <v>142</v>
      </c>
      <c r="C52" s="232" t="s">
        <v>166</v>
      </c>
      <c r="D52" s="223" t="s">
        <v>106</v>
      </c>
      <c r="E52" s="225">
        <v>40</v>
      </c>
      <c r="F52" s="227"/>
      <c r="G52" s="228">
        <f t="shared" si="2"/>
        <v>0</v>
      </c>
      <c r="H52" s="229"/>
      <c r="I52" s="243" t="s">
        <v>97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98</v>
      </c>
      <c r="AF52" s="207">
        <v>12</v>
      </c>
      <c r="AG52" s="207"/>
      <c r="AH52" s="207"/>
      <c r="AI52" s="207"/>
      <c r="AJ52" s="207"/>
      <c r="AK52" s="207"/>
      <c r="AL52" s="207"/>
      <c r="AM52" s="207">
        <v>15</v>
      </c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>
      <c r="A53" s="241"/>
      <c r="B53" s="221"/>
      <c r="C53" s="298" t="s">
        <v>167</v>
      </c>
      <c r="D53" s="299"/>
      <c r="E53" s="300"/>
      <c r="F53" s="301"/>
      <c r="G53" s="302"/>
      <c r="H53" s="229"/>
      <c r="I53" s="243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12" t="str">
        <f>C53</f>
        <v>dle specifikace MČ (dálkový odečet) typ "B"</v>
      </c>
      <c r="BB53" s="207"/>
      <c r="BC53" s="207"/>
      <c r="BD53" s="207"/>
      <c r="BE53" s="207"/>
      <c r="BF53" s="207"/>
      <c r="BG53" s="207"/>
      <c r="BH53" s="207"/>
    </row>
    <row r="54" spans="1:60" outlineLevel="1">
      <c r="A54" s="241"/>
      <c r="B54" s="221"/>
      <c r="C54" s="298" t="s">
        <v>168</v>
      </c>
      <c r="D54" s="299"/>
      <c r="E54" s="300"/>
      <c r="F54" s="301"/>
      <c r="G54" s="302"/>
      <c r="H54" s="229"/>
      <c r="I54" s="243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12" t="str">
        <f>C54</f>
        <v>včetně napojenín na elektroinstalaci</v>
      </c>
      <c r="BB54" s="207"/>
      <c r="BC54" s="207"/>
      <c r="BD54" s="207"/>
      <c r="BE54" s="207"/>
      <c r="BF54" s="207"/>
      <c r="BG54" s="207"/>
      <c r="BH54" s="207"/>
    </row>
    <row r="55" spans="1:60" outlineLevel="1">
      <c r="A55" s="240">
        <v>37</v>
      </c>
      <c r="B55" s="220" t="s">
        <v>142</v>
      </c>
      <c r="C55" s="232" t="s">
        <v>169</v>
      </c>
      <c r="D55" s="223" t="s">
        <v>106</v>
      </c>
      <c r="E55" s="225">
        <v>8</v>
      </c>
      <c r="F55" s="227"/>
      <c r="G55" s="228">
        <f>ROUND(E55*F55,2)</f>
        <v>0</v>
      </c>
      <c r="H55" s="229"/>
      <c r="I55" s="243" t="s">
        <v>97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98</v>
      </c>
      <c r="AF55" s="207">
        <v>12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>
      <c r="A56" s="240">
        <v>38</v>
      </c>
      <c r="B56" s="220" t="s">
        <v>170</v>
      </c>
      <c r="C56" s="232" t="s">
        <v>171</v>
      </c>
      <c r="D56" s="223" t="s">
        <v>124</v>
      </c>
      <c r="E56" s="225">
        <v>1435</v>
      </c>
      <c r="F56" s="227"/>
      <c r="G56" s="228">
        <f>ROUND(E56*F56,2)</f>
        <v>0</v>
      </c>
      <c r="H56" s="229"/>
      <c r="I56" s="243" t="s">
        <v>97</v>
      </c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98</v>
      </c>
      <c r="AF56" s="207">
        <v>1</v>
      </c>
      <c r="AG56" s="207"/>
      <c r="AH56" s="207"/>
      <c r="AI56" s="207"/>
      <c r="AJ56" s="207"/>
      <c r="AK56" s="207"/>
      <c r="AL56" s="207"/>
      <c r="AM56" s="207">
        <v>15</v>
      </c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0">
        <v>39</v>
      </c>
      <c r="B57" s="220" t="s">
        <v>172</v>
      </c>
      <c r="C57" s="232" t="s">
        <v>173</v>
      </c>
      <c r="D57" s="223" t="s">
        <v>124</v>
      </c>
      <c r="E57" s="225">
        <v>1435</v>
      </c>
      <c r="F57" s="227"/>
      <c r="G57" s="228">
        <f>ROUND(E57*F57,2)</f>
        <v>0</v>
      </c>
      <c r="H57" s="229"/>
      <c r="I57" s="243" t="s">
        <v>97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98</v>
      </c>
      <c r="AF57" s="207">
        <v>1</v>
      </c>
      <c r="AG57" s="207"/>
      <c r="AH57" s="207"/>
      <c r="AI57" s="207"/>
      <c r="AJ57" s="207"/>
      <c r="AK57" s="207"/>
      <c r="AL57" s="207"/>
      <c r="AM57" s="207">
        <v>15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0">
        <v>40</v>
      </c>
      <c r="B58" s="220" t="s">
        <v>174</v>
      </c>
      <c r="C58" s="232" t="s">
        <v>175</v>
      </c>
      <c r="D58" s="223" t="s">
        <v>124</v>
      </c>
      <c r="E58" s="225">
        <v>980</v>
      </c>
      <c r="F58" s="227"/>
      <c r="G58" s="228">
        <f>ROUND(E58*F58,2)</f>
        <v>0</v>
      </c>
      <c r="H58" s="229"/>
      <c r="I58" s="243" t="s">
        <v>97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98</v>
      </c>
      <c r="AF58" s="207">
        <v>2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0">
        <v>41</v>
      </c>
      <c r="B59" s="220" t="s">
        <v>176</v>
      </c>
      <c r="C59" s="232" t="s">
        <v>177</v>
      </c>
      <c r="D59" s="223" t="s">
        <v>109</v>
      </c>
      <c r="E59" s="225">
        <v>2.1</v>
      </c>
      <c r="F59" s="227"/>
      <c r="G59" s="228">
        <f>ROUND(E59*F59,2)</f>
        <v>0</v>
      </c>
      <c r="H59" s="229"/>
      <c r="I59" s="243" t="s">
        <v>97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98</v>
      </c>
      <c r="AF59" s="207">
        <v>1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>
      <c r="A60" s="239" t="s">
        <v>93</v>
      </c>
      <c r="B60" s="219" t="s">
        <v>66</v>
      </c>
      <c r="C60" s="231" t="s">
        <v>67</v>
      </c>
      <c r="D60" s="222"/>
      <c r="E60" s="224"/>
      <c r="F60" s="311">
        <f>SUM(G61:G79)</f>
        <v>0</v>
      </c>
      <c r="G60" s="312"/>
      <c r="H60" s="226"/>
      <c r="I60" s="242"/>
      <c r="AE60" t="s">
        <v>94</v>
      </c>
    </row>
    <row r="61" spans="1:60" outlineLevel="1">
      <c r="A61" s="240">
        <v>42</v>
      </c>
      <c r="B61" s="220" t="s">
        <v>142</v>
      </c>
      <c r="C61" s="232" t="s">
        <v>178</v>
      </c>
      <c r="D61" s="223" t="s">
        <v>96</v>
      </c>
      <c r="E61" s="225">
        <v>20</v>
      </c>
      <c r="F61" s="227"/>
      <c r="G61" s="228">
        <f>ROUND(E61*F61,2)</f>
        <v>0</v>
      </c>
      <c r="H61" s="229"/>
      <c r="I61" s="243" t="s">
        <v>97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98</v>
      </c>
      <c r="AF61" s="207">
        <v>12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ht="22.5" outlineLevel="1">
      <c r="A62" s="241"/>
      <c r="B62" s="221"/>
      <c r="C62" s="298" t="s">
        <v>179</v>
      </c>
      <c r="D62" s="299"/>
      <c r="E62" s="300"/>
      <c r="F62" s="301"/>
      <c r="G62" s="302"/>
      <c r="H62" s="229"/>
      <c r="I62" s="243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12" t="str">
        <f>C62</f>
        <v>umyvadlo klasické s otvorem, umyvadlová baterie stojánková, propojovací hadice 3/8", 2x RV DN15,zápachová uzávěrka, upevňovací materiál,uzavíratelná vpust</v>
      </c>
      <c r="BB62" s="207"/>
      <c r="BC62" s="207"/>
      <c r="BD62" s="207"/>
      <c r="BE62" s="207"/>
      <c r="BF62" s="207"/>
      <c r="BG62" s="207"/>
      <c r="BH62" s="207"/>
    </row>
    <row r="63" spans="1:60" outlineLevel="1">
      <c r="A63" s="240">
        <v>43</v>
      </c>
      <c r="B63" s="220" t="s">
        <v>142</v>
      </c>
      <c r="C63" s="232" t="s">
        <v>180</v>
      </c>
      <c r="D63" s="223" t="s">
        <v>96</v>
      </c>
      <c r="E63" s="225">
        <v>20</v>
      </c>
      <c r="F63" s="227"/>
      <c r="G63" s="228">
        <f>ROUND(E63*F63,2)</f>
        <v>0</v>
      </c>
      <c r="H63" s="229"/>
      <c r="I63" s="243" t="s">
        <v>97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98</v>
      </c>
      <c r="AF63" s="207">
        <v>12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ht="22.5" outlineLevel="1">
      <c r="A64" s="241"/>
      <c r="B64" s="221"/>
      <c r="C64" s="298" t="s">
        <v>181</v>
      </c>
      <c r="D64" s="299"/>
      <c r="E64" s="300"/>
      <c r="F64" s="301"/>
      <c r="G64" s="302"/>
      <c r="H64" s="229"/>
      <c r="I64" s="243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12" t="str">
        <f>C64</f>
        <v>klozet závěsný 53cm, kapotovaný, hluboké splachování, bílý, tlačítko dual fresh, nádrž, upevňovací prvky,předstěnová instalace, sedátko se zpomalovacím mechanismem pro závěsné klozety</v>
      </c>
      <c r="BB64" s="207"/>
      <c r="BC64" s="207"/>
      <c r="BD64" s="207"/>
      <c r="BE64" s="207"/>
      <c r="BF64" s="207"/>
      <c r="BG64" s="207"/>
      <c r="BH64" s="207"/>
    </row>
    <row r="65" spans="1:60" outlineLevel="1">
      <c r="A65" s="240">
        <v>44</v>
      </c>
      <c r="B65" s="220" t="s">
        <v>142</v>
      </c>
      <c r="C65" s="232" t="s">
        <v>182</v>
      </c>
      <c r="D65" s="223" t="s">
        <v>96</v>
      </c>
      <c r="E65" s="225">
        <v>10</v>
      </c>
      <c r="F65" s="227"/>
      <c r="G65" s="228">
        <f>ROUND(E65*F65,2)</f>
        <v>0</v>
      </c>
      <c r="H65" s="229"/>
      <c r="I65" s="243" t="s">
        <v>97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98</v>
      </c>
      <c r="AF65" s="207">
        <v>12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ht="22.5" outlineLevel="1">
      <c r="A66" s="241"/>
      <c r="B66" s="221"/>
      <c r="C66" s="298" t="s">
        <v>183</v>
      </c>
      <c r="D66" s="299"/>
      <c r="E66" s="300"/>
      <c r="F66" s="301"/>
      <c r="G66" s="302"/>
      <c r="H66" s="229"/>
      <c r="I66" s="243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12" t="str">
        <f>C66</f>
        <v>Vana klasická akrylátová (délka dle umístění v koupelně), baterie vanová se sprchovou růžicí,zástěna pro vany,držák sprchy, zednické práce (obezdění)</v>
      </c>
      <c r="BB66" s="207"/>
      <c r="BC66" s="207"/>
      <c r="BD66" s="207"/>
      <c r="BE66" s="207"/>
      <c r="BF66" s="207"/>
      <c r="BG66" s="207"/>
      <c r="BH66" s="207"/>
    </row>
    <row r="67" spans="1:60" outlineLevel="1">
      <c r="A67" s="240">
        <v>45</v>
      </c>
      <c r="B67" s="220" t="s">
        <v>142</v>
      </c>
      <c r="C67" s="232" t="s">
        <v>184</v>
      </c>
      <c r="D67" s="223" t="s">
        <v>96</v>
      </c>
      <c r="E67" s="225">
        <v>10</v>
      </c>
      <c r="F67" s="227"/>
      <c r="G67" s="228">
        <f>ROUND(E67*F67,2)</f>
        <v>0</v>
      </c>
      <c r="H67" s="229"/>
      <c r="I67" s="243" t="s">
        <v>97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98</v>
      </c>
      <c r="AF67" s="207">
        <v>12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1"/>
      <c r="B68" s="221"/>
      <c r="C68" s="298" t="s">
        <v>185</v>
      </c>
      <c r="D68" s="299"/>
      <c r="E68" s="300"/>
      <c r="F68" s="301"/>
      <c r="G68" s="302"/>
      <c r="H68" s="229"/>
      <c r="I68" s="243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12" t="str">
        <f>C68</f>
        <v>sprchová vanička 900x900mm 1 kruhová, baterie sprchová se sprchovou růžicí,zástěna ,držák sprchy, zápachová uzávěrka, vpust.</v>
      </c>
      <c r="BB68" s="207"/>
      <c r="BC68" s="207"/>
      <c r="BD68" s="207"/>
      <c r="BE68" s="207"/>
      <c r="BF68" s="207"/>
      <c r="BG68" s="207"/>
      <c r="BH68" s="207"/>
    </row>
    <row r="69" spans="1:60" outlineLevel="1">
      <c r="A69" s="240">
        <v>46</v>
      </c>
      <c r="B69" s="220" t="s">
        <v>142</v>
      </c>
      <c r="C69" s="232" t="s">
        <v>186</v>
      </c>
      <c r="D69" s="223" t="s">
        <v>96</v>
      </c>
      <c r="E69" s="225">
        <v>20</v>
      </c>
      <c r="F69" s="227"/>
      <c r="G69" s="228">
        <f>ROUND(E69*F69,2)</f>
        <v>0</v>
      </c>
      <c r="H69" s="229"/>
      <c r="I69" s="243" t="s">
        <v>97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98</v>
      </c>
      <c r="AF69" s="207">
        <v>12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1"/>
      <c r="B70" s="221"/>
      <c r="C70" s="298" t="s">
        <v>187</v>
      </c>
      <c r="D70" s="299"/>
      <c r="E70" s="300"/>
      <c r="F70" s="301"/>
      <c r="G70" s="302"/>
      <c r="H70" s="229"/>
      <c r="I70" s="243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12" t="str">
        <f>C70</f>
        <v>Dřez nerezový baterie nástěnná páková, rozteč 100mm; zápachová uzávěrka dřezová,</v>
      </c>
      <c r="BB70" s="207"/>
      <c r="BC70" s="207"/>
      <c r="BD70" s="207"/>
      <c r="BE70" s="207"/>
      <c r="BF70" s="207"/>
      <c r="BG70" s="207"/>
      <c r="BH70" s="207"/>
    </row>
    <row r="71" spans="1:60" outlineLevel="1">
      <c r="A71" s="240">
        <v>47</v>
      </c>
      <c r="B71" s="220" t="s">
        <v>188</v>
      </c>
      <c r="C71" s="232" t="s">
        <v>189</v>
      </c>
      <c r="D71" s="223" t="s">
        <v>133</v>
      </c>
      <c r="E71" s="225">
        <v>40</v>
      </c>
      <c r="F71" s="227"/>
      <c r="G71" s="228">
        <f>ROUND(E71*F71,2)</f>
        <v>0</v>
      </c>
      <c r="H71" s="229"/>
      <c r="I71" s="243" t="s">
        <v>97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98</v>
      </c>
      <c r="AF71" s="207">
        <v>1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ht="33.75" outlineLevel="1">
      <c r="A72" s="241"/>
      <c r="B72" s="221"/>
      <c r="C72" s="298" t="s">
        <v>190</v>
      </c>
      <c r="D72" s="299"/>
      <c r="E72" s="300"/>
      <c r="F72" s="301"/>
      <c r="G72" s="302"/>
      <c r="H72" s="229"/>
      <c r="I72" s="243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12" t="str">
        <f>C72</f>
        <v>Podomítková zápachová uzávěrka DN40/50 pro pračky a myčky v kombinaci s připojením rozvodu vody (mosazná nástěnka 1/2" vnitřní závit), připojovacím kolenem, montážní deska, montážní kryt a zátka ,krycí deska z nerezové oceli 100x180mm. Minimální stavební hloubka 75mm</v>
      </c>
      <c r="BB72" s="207"/>
      <c r="BC72" s="207"/>
      <c r="BD72" s="207"/>
      <c r="BE72" s="207"/>
      <c r="BF72" s="207"/>
      <c r="BG72" s="207"/>
      <c r="BH72" s="207"/>
    </row>
    <row r="73" spans="1:60" outlineLevel="1">
      <c r="A73" s="240">
        <v>48</v>
      </c>
      <c r="B73" s="220" t="s">
        <v>142</v>
      </c>
      <c r="C73" s="232" t="s">
        <v>191</v>
      </c>
      <c r="D73" s="223" t="s">
        <v>106</v>
      </c>
      <c r="E73" s="225">
        <v>12</v>
      </c>
      <c r="F73" s="227"/>
      <c r="G73" s="228">
        <f t="shared" ref="G73:G79" si="3">ROUND(E73*F73,2)</f>
        <v>0</v>
      </c>
      <c r="H73" s="229"/>
      <c r="I73" s="243" t="s">
        <v>97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98</v>
      </c>
      <c r="AF73" s="207">
        <v>12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0">
        <v>49</v>
      </c>
      <c r="B74" s="220" t="s">
        <v>142</v>
      </c>
      <c r="C74" s="232" t="s">
        <v>192</v>
      </c>
      <c r="D74" s="223" t="s">
        <v>106</v>
      </c>
      <c r="E74" s="225">
        <v>20</v>
      </c>
      <c r="F74" s="227"/>
      <c r="G74" s="228">
        <f t="shared" si="3"/>
        <v>0</v>
      </c>
      <c r="H74" s="229"/>
      <c r="I74" s="243" t="s">
        <v>97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98</v>
      </c>
      <c r="AF74" s="207">
        <v>12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0">
        <v>50</v>
      </c>
      <c r="B75" s="220" t="s">
        <v>193</v>
      </c>
      <c r="C75" s="232" t="s">
        <v>194</v>
      </c>
      <c r="D75" s="223" t="s">
        <v>133</v>
      </c>
      <c r="E75" s="225">
        <v>40</v>
      </c>
      <c r="F75" s="227"/>
      <c r="G75" s="228">
        <f t="shared" si="3"/>
        <v>0</v>
      </c>
      <c r="H75" s="229"/>
      <c r="I75" s="243" t="s">
        <v>97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98</v>
      </c>
      <c r="AF75" s="207">
        <v>2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0">
        <v>51</v>
      </c>
      <c r="B76" s="220" t="s">
        <v>195</v>
      </c>
      <c r="C76" s="232" t="s">
        <v>196</v>
      </c>
      <c r="D76" s="223" t="s">
        <v>133</v>
      </c>
      <c r="E76" s="225">
        <v>40</v>
      </c>
      <c r="F76" s="227"/>
      <c r="G76" s="228">
        <f t="shared" si="3"/>
        <v>0</v>
      </c>
      <c r="H76" s="229"/>
      <c r="I76" s="243" t="s">
        <v>97</v>
      </c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 t="s">
        <v>98</v>
      </c>
      <c r="AF76" s="207">
        <v>2</v>
      </c>
      <c r="AG76" s="207"/>
      <c r="AH76" s="207"/>
      <c r="AI76" s="207"/>
      <c r="AJ76" s="207"/>
      <c r="AK76" s="207"/>
      <c r="AL76" s="207"/>
      <c r="AM76" s="207">
        <v>15</v>
      </c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>
      <c r="A77" s="240">
        <v>52</v>
      </c>
      <c r="B77" s="220" t="s">
        <v>197</v>
      </c>
      <c r="C77" s="232" t="s">
        <v>198</v>
      </c>
      <c r="D77" s="223" t="s">
        <v>133</v>
      </c>
      <c r="E77" s="225">
        <v>20</v>
      </c>
      <c r="F77" s="227"/>
      <c r="G77" s="228">
        <f t="shared" si="3"/>
        <v>0</v>
      </c>
      <c r="H77" s="229"/>
      <c r="I77" s="243" t="s">
        <v>97</v>
      </c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98</v>
      </c>
      <c r="AF77" s="207">
        <v>2</v>
      </c>
      <c r="AG77" s="207"/>
      <c r="AH77" s="207"/>
      <c r="AI77" s="207"/>
      <c r="AJ77" s="207"/>
      <c r="AK77" s="207"/>
      <c r="AL77" s="207"/>
      <c r="AM77" s="207">
        <v>15</v>
      </c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>
      <c r="A78" s="240">
        <v>53</v>
      </c>
      <c r="B78" s="220" t="s">
        <v>199</v>
      </c>
      <c r="C78" s="232" t="s">
        <v>200</v>
      </c>
      <c r="D78" s="223" t="s">
        <v>106</v>
      </c>
      <c r="E78" s="225">
        <v>1</v>
      </c>
      <c r="F78" s="227"/>
      <c r="G78" s="228">
        <f t="shared" si="3"/>
        <v>0</v>
      </c>
      <c r="H78" s="229"/>
      <c r="I78" s="243" t="s">
        <v>97</v>
      </c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98</v>
      </c>
      <c r="AF78" s="207">
        <v>1</v>
      </c>
      <c r="AG78" s="207"/>
      <c r="AH78" s="207"/>
      <c r="AI78" s="207"/>
      <c r="AJ78" s="207"/>
      <c r="AK78" s="207"/>
      <c r="AL78" s="207"/>
      <c r="AM78" s="207">
        <v>15</v>
      </c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>
      <c r="A79" s="240">
        <v>54</v>
      </c>
      <c r="B79" s="220" t="s">
        <v>201</v>
      </c>
      <c r="C79" s="232" t="s">
        <v>202</v>
      </c>
      <c r="D79" s="223" t="s">
        <v>109</v>
      </c>
      <c r="E79" s="225">
        <v>2.65</v>
      </c>
      <c r="F79" s="227"/>
      <c r="G79" s="228">
        <f t="shared" si="3"/>
        <v>0</v>
      </c>
      <c r="H79" s="229"/>
      <c r="I79" s="243" t="s">
        <v>97</v>
      </c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 t="s">
        <v>98</v>
      </c>
      <c r="AF79" s="207">
        <v>1</v>
      </c>
      <c r="AG79" s="207"/>
      <c r="AH79" s="207"/>
      <c r="AI79" s="207"/>
      <c r="AJ79" s="207"/>
      <c r="AK79" s="207"/>
      <c r="AL79" s="207"/>
      <c r="AM79" s="207">
        <v>15</v>
      </c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>
      <c r="A80" s="239" t="s">
        <v>93</v>
      </c>
      <c r="B80" s="219" t="s">
        <v>68</v>
      </c>
      <c r="C80" s="231" t="s">
        <v>69</v>
      </c>
      <c r="D80" s="222"/>
      <c r="E80" s="224"/>
      <c r="F80" s="311">
        <f>SUM(G81:G82)</f>
        <v>0</v>
      </c>
      <c r="G80" s="312"/>
      <c r="H80" s="226"/>
      <c r="I80" s="242"/>
      <c r="AE80" t="s">
        <v>94</v>
      </c>
    </row>
    <row r="81" spans="1:60" outlineLevel="1">
      <c r="A81" s="240">
        <v>55</v>
      </c>
      <c r="B81" s="220" t="s">
        <v>142</v>
      </c>
      <c r="C81" s="232" t="s">
        <v>203</v>
      </c>
      <c r="D81" s="223" t="s">
        <v>204</v>
      </c>
      <c r="E81" s="225">
        <v>502</v>
      </c>
      <c r="F81" s="227"/>
      <c r="G81" s="228">
        <f>ROUND(E81*F81,2)</f>
        <v>0</v>
      </c>
      <c r="H81" s="229"/>
      <c r="I81" s="243" t="s">
        <v>97</v>
      </c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 t="s">
        <v>98</v>
      </c>
      <c r="AF81" s="207">
        <v>12</v>
      </c>
      <c r="AG81" s="207"/>
      <c r="AH81" s="207"/>
      <c r="AI81" s="207"/>
      <c r="AJ81" s="207"/>
      <c r="AK81" s="207"/>
      <c r="AL81" s="207"/>
      <c r="AM81" s="207">
        <v>15</v>
      </c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>
      <c r="A82" s="240">
        <v>56</v>
      </c>
      <c r="B82" s="220" t="s">
        <v>205</v>
      </c>
      <c r="C82" s="232" t="s">
        <v>206</v>
      </c>
      <c r="D82" s="223" t="s">
        <v>109</v>
      </c>
      <c r="E82" s="225">
        <v>0.502</v>
      </c>
      <c r="F82" s="227"/>
      <c r="G82" s="228">
        <f>ROUND(E82*F82,2)</f>
        <v>0</v>
      </c>
      <c r="H82" s="229"/>
      <c r="I82" s="243" t="s">
        <v>97</v>
      </c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98</v>
      </c>
      <c r="AF82" s="207">
        <v>1</v>
      </c>
      <c r="AG82" s="207"/>
      <c r="AH82" s="207"/>
      <c r="AI82" s="207"/>
      <c r="AJ82" s="207"/>
      <c r="AK82" s="207"/>
      <c r="AL82" s="207"/>
      <c r="AM82" s="207">
        <v>15</v>
      </c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>
      <c r="A83" s="239" t="s">
        <v>93</v>
      </c>
      <c r="B83" s="219" t="s">
        <v>70</v>
      </c>
      <c r="C83" s="231" t="s">
        <v>71</v>
      </c>
      <c r="D83" s="222"/>
      <c r="E83" s="224"/>
      <c r="F83" s="311">
        <f>SUM(G84:G93)</f>
        <v>0</v>
      </c>
      <c r="G83" s="312"/>
      <c r="H83" s="226"/>
      <c r="I83" s="242"/>
      <c r="AE83" t="s">
        <v>94</v>
      </c>
    </row>
    <row r="84" spans="1:60" outlineLevel="1">
      <c r="A84" s="240">
        <v>57</v>
      </c>
      <c r="B84" s="220" t="s">
        <v>207</v>
      </c>
      <c r="C84" s="232" t="s">
        <v>208</v>
      </c>
      <c r="D84" s="223" t="s">
        <v>103</v>
      </c>
      <c r="E84" s="225">
        <v>94</v>
      </c>
      <c r="F84" s="227"/>
      <c r="G84" s="228">
        <f t="shared" ref="G84:G93" si="4">ROUND(E84*F84,2)</f>
        <v>0</v>
      </c>
      <c r="H84" s="229"/>
      <c r="I84" s="243" t="s">
        <v>97</v>
      </c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98</v>
      </c>
      <c r="AF84" s="207">
        <v>2</v>
      </c>
      <c r="AG84" s="207"/>
      <c r="AH84" s="207"/>
      <c r="AI84" s="207"/>
      <c r="AJ84" s="207"/>
      <c r="AK84" s="207"/>
      <c r="AL84" s="207"/>
      <c r="AM84" s="207">
        <v>15</v>
      </c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0">
        <v>58</v>
      </c>
      <c r="B85" s="220" t="s">
        <v>209</v>
      </c>
      <c r="C85" s="232" t="s">
        <v>210</v>
      </c>
      <c r="D85" s="223" t="s">
        <v>103</v>
      </c>
      <c r="E85" s="225">
        <v>94</v>
      </c>
      <c r="F85" s="227"/>
      <c r="G85" s="228">
        <f t="shared" si="4"/>
        <v>0</v>
      </c>
      <c r="H85" s="229"/>
      <c r="I85" s="243" t="s">
        <v>97</v>
      </c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 t="s">
        <v>98</v>
      </c>
      <c r="AF85" s="207">
        <v>1</v>
      </c>
      <c r="AG85" s="207"/>
      <c r="AH85" s="207"/>
      <c r="AI85" s="207"/>
      <c r="AJ85" s="207"/>
      <c r="AK85" s="207"/>
      <c r="AL85" s="207"/>
      <c r="AM85" s="207">
        <v>15</v>
      </c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>
      <c r="A86" s="240">
        <v>59</v>
      </c>
      <c r="B86" s="220" t="s">
        <v>211</v>
      </c>
      <c r="C86" s="232" t="s">
        <v>212</v>
      </c>
      <c r="D86" s="223" t="s">
        <v>103</v>
      </c>
      <c r="E86" s="225">
        <v>94</v>
      </c>
      <c r="F86" s="227"/>
      <c r="G86" s="228">
        <f t="shared" si="4"/>
        <v>0</v>
      </c>
      <c r="H86" s="229"/>
      <c r="I86" s="243" t="s">
        <v>97</v>
      </c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98</v>
      </c>
      <c r="AF86" s="207">
        <v>1</v>
      </c>
      <c r="AG86" s="207"/>
      <c r="AH86" s="207"/>
      <c r="AI86" s="207"/>
      <c r="AJ86" s="207"/>
      <c r="AK86" s="207"/>
      <c r="AL86" s="207"/>
      <c r="AM86" s="207">
        <v>15</v>
      </c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0">
        <v>60</v>
      </c>
      <c r="B87" s="220" t="s">
        <v>213</v>
      </c>
      <c r="C87" s="232" t="s">
        <v>214</v>
      </c>
      <c r="D87" s="223" t="s">
        <v>124</v>
      </c>
      <c r="E87" s="225">
        <v>24</v>
      </c>
      <c r="F87" s="227"/>
      <c r="G87" s="228">
        <f t="shared" si="4"/>
        <v>0</v>
      </c>
      <c r="H87" s="229"/>
      <c r="I87" s="243" t="s">
        <v>97</v>
      </c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98</v>
      </c>
      <c r="AF87" s="207">
        <v>1</v>
      </c>
      <c r="AG87" s="207"/>
      <c r="AH87" s="207"/>
      <c r="AI87" s="207"/>
      <c r="AJ87" s="207"/>
      <c r="AK87" s="207"/>
      <c r="AL87" s="207"/>
      <c r="AM87" s="207">
        <v>15</v>
      </c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>
      <c r="A88" s="240">
        <v>61</v>
      </c>
      <c r="B88" s="220" t="s">
        <v>215</v>
      </c>
      <c r="C88" s="232" t="s">
        <v>216</v>
      </c>
      <c r="D88" s="223" t="s">
        <v>124</v>
      </c>
      <c r="E88" s="225">
        <v>123</v>
      </c>
      <c r="F88" s="227"/>
      <c r="G88" s="228">
        <f t="shared" si="4"/>
        <v>0</v>
      </c>
      <c r="H88" s="229"/>
      <c r="I88" s="243" t="s">
        <v>97</v>
      </c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98</v>
      </c>
      <c r="AF88" s="207">
        <v>1</v>
      </c>
      <c r="AG88" s="207"/>
      <c r="AH88" s="207"/>
      <c r="AI88" s="207"/>
      <c r="AJ88" s="207"/>
      <c r="AK88" s="207"/>
      <c r="AL88" s="207"/>
      <c r="AM88" s="207">
        <v>15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>
      <c r="A89" s="240">
        <v>62</v>
      </c>
      <c r="B89" s="220" t="s">
        <v>217</v>
      </c>
      <c r="C89" s="232" t="s">
        <v>218</v>
      </c>
      <c r="D89" s="223" t="s">
        <v>103</v>
      </c>
      <c r="E89" s="225">
        <v>94</v>
      </c>
      <c r="F89" s="227"/>
      <c r="G89" s="228">
        <f t="shared" si="4"/>
        <v>0</v>
      </c>
      <c r="H89" s="229"/>
      <c r="I89" s="243" t="s">
        <v>97</v>
      </c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 t="s">
        <v>98</v>
      </c>
      <c r="AF89" s="207">
        <v>2</v>
      </c>
      <c r="AG89" s="207"/>
      <c r="AH89" s="207"/>
      <c r="AI89" s="207"/>
      <c r="AJ89" s="207"/>
      <c r="AK89" s="207"/>
      <c r="AL89" s="207"/>
      <c r="AM89" s="207">
        <v>15</v>
      </c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>
      <c r="A90" s="240">
        <v>63</v>
      </c>
      <c r="B90" s="220" t="s">
        <v>219</v>
      </c>
      <c r="C90" s="232" t="s">
        <v>220</v>
      </c>
      <c r="D90" s="223" t="s">
        <v>103</v>
      </c>
      <c r="E90" s="225">
        <v>11</v>
      </c>
      <c r="F90" s="227"/>
      <c r="G90" s="228">
        <f t="shared" si="4"/>
        <v>0</v>
      </c>
      <c r="H90" s="229"/>
      <c r="I90" s="243" t="s">
        <v>97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98</v>
      </c>
      <c r="AF90" s="207">
        <v>1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0">
        <v>64</v>
      </c>
      <c r="B91" s="220" t="s">
        <v>221</v>
      </c>
      <c r="C91" s="232" t="s">
        <v>222</v>
      </c>
      <c r="D91" s="223" t="s">
        <v>103</v>
      </c>
      <c r="E91" s="225">
        <v>45</v>
      </c>
      <c r="F91" s="227"/>
      <c r="G91" s="228">
        <f t="shared" si="4"/>
        <v>0</v>
      </c>
      <c r="H91" s="229"/>
      <c r="I91" s="243" t="s">
        <v>97</v>
      </c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 t="s">
        <v>98</v>
      </c>
      <c r="AF91" s="207">
        <v>1</v>
      </c>
      <c r="AG91" s="207"/>
      <c r="AH91" s="207"/>
      <c r="AI91" s="207"/>
      <c r="AJ91" s="207"/>
      <c r="AK91" s="207"/>
      <c r="AL91" s="207"/>
      <c r="AM91" s="207">
        <v>15</v>
      </c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>
      <c r="A92" s="240">
        <v>65</v>
      </c>
      <c r="B92" s="220" t="s">
        <v>223</v>
      </c>
      <c r="C92" s="232" t="s">
        <v>224</v>
      </c>
      <c r="D92" s="223" t="s">
        <v>103</v>
      </c>
      <c r="E92" s="225">
        <v>94</v>
      </c>
      <c r="F92" s="227"/>
      <c r="G92" s="228">
        <f t="shared" si="4"/>
        <v>0</v>
      </c>
      <c r="H92" s="229"/>
      <c r="I92" s="243" t="s">
        <v>97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98</v>
      </c>
      <c r="AF92" s="207">
        <v>1</v>
      </c>
      <c r="AG92" s="207"/>
      <c r="AH92" s="207"/>
      <c r="AI92" s="207"/>
      <c r="AJ92" s="207"/>
      <c r="AK92" s="207"/>
      <c r="AL92" s="207"/>
      <c r="AM92" s="207">
        <v>15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>
      <c r="A93" s="240">
        <v>66</v>
      </c>
      <c r="B93" s="220" t="s">
        <v>225</v>
      </c>
      <c r="C93" s="232" t="s">
        <v>226</v>
      </c>
      <c r="D93" s="223" t="s">
        <v>109</v>
      </c>
      <c r="E93" s="225">
        <v>2.59</v>
      </c>
      <c r="F93" s="227"/>
      <c r="G93" s="228">
        <f t="shared" si="4"/>
        <v>0</v>
      </c>
      <c r="H93" s="229"/>
      <c r="I93" s="243" t="s">
        <v>97</v>
      </c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 t="s">
        <v>98</v>
      </c>
      <c r="AF93" s="207">
        <v>1</v>
      </c>
      <c r="AG93" s="207"/>
      <c r="AH93" s="207"/>
      <c r="AI93" s="207"/>
      <c r="AJ93" s="207"/>
      <c r="AK93" s="207"/>
      <c r="AL93" s="207"/>
      <c r="AM93" s="207">
        <v>15</v>
      </c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>
      <c r="A94" s="239" t="s">
        <v>93</v>
      </c>
      <c r="B94" s="219" t="s">
        <v>72</v>
      </c>
      <c r="C94" s="231" t="s">
        <v>73</v>
      </c>
      <c r="D94" s="222"/>
      <c r="E94" s="224"/>
      <c r="F94" s="311">
        <f>SUM(G95:G104)</f>
        <v>0</v>
      </c>
      <c r="G94" s="312"/>
      <c r="H94" s="226"/>
      <c r="I94" s="242"/>
      <c r="AE94" t="s">
        <v>94</v>
      </c>
    </row>
    <row r="95" spans="1:60" outlineLevel="1">
      <c r="A95" s="240">
        <v>67</v>
      </c>
      <c r="B95" s="220" t="s">
        <v>227</v>
      </c>
      <c r="C95" s="232" t="s">
        <v>228</v>
      </c>
      <c r="D95" s="223" t="s">
        <v>103</v>
      </c>
      <c r="E95" s="225">
        <v>348</v>
      </c>
      <c r="F95" s="227"/>
      <c r="G95" s="228">
        <f>ROUND(E95*F95,2)</f>
        <v>0</v>
      </c>
      <c r="H95" s="229"/>
      <c r="I95" s="243" t="s">
        <v>97</v>
      </c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 t="s">
        <v>98</v>
      </c>
      <c r="AF95" s="207">
        <v>1</v>
      </c>
      <c r="AG95" s="207"/>
      <c r="AH95" s="207"/>
      <c r="AI95" s="207"/>
      <c r="AJ95" s="207"/>
      <c r="AK95" s="207"/>
      <c r="AL95" s="207"/>
      <c r="AM95" s="207">
        <v>15</v>
      </c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ht="22.5" outlineLevel="1">
      <c r="A96" s="240">
        <v>68</v>
      </c>
      <c r="B96" s="220" t="s">
        <v>229</v>
      </c>
      <c r="C96" s="232" t="s">
        <v>230</v>
      </c>
      <c r="D96" s="223" t="s">
        <v>103</v>
      </c>
      <c r="E96" s="225">
        <v>348</v>
      </c>
      <c r="F96" s="227"/>
      <c r="G96" s="228">
        <f>ROUND(E96*F96,2)</f>
        <v>0</v>
      </c>
      <c r="H96" s="229"/>
      <c r="I96" s="243" t="s">
        <v>97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98</v>
      </c>
      <c r="AF96" s="207">
        <v>1</v>
      </c>
      <c r="AG96" s="207"/>
      <c r="AH96" s="207"/>
      <c r="AI96" s="207"/>
      <c r="AJ96" s="207"/>
      <c r="AK96" s="207"/>
      <c r="AL96" s="207"/>
      <c r="AM96" s="207">
        <v>15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1"/>
      <c r="B97" s="221"/>
      <c r="C97" s="298" t="s">
        <v>231</v>
      </c>
      <c r="D97" s="299"/>
      <c r="E97" s="300"/>
      <c r="F97" s="301"/>
      <c r="G97" s="302"/>
      <c r="H97" s="229"/>
      <c r="I97" s="243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12" t="str">
        <f>C97</f>
        <v>např. Adesilex P9 (lepidlo),např. Ultracolor plus (spár.hmota) stěrková izolace 300mm nad podlahou a  vanou</v>
      </c>
      <c r="BB97" s="207"/>
      <c r="BC97" s="207"/>
      <c r="BD97" s="207"/>
      <c r="BE97" s="207"/>
      <c r="BF97" s="207"/>
      <c r="BG97" s="207"/>
      <c r="BH97" s="207"/>
    </row>
    <row r="98" spans="1:60" outlineLevel="1">
      <c r="A98" s="240">
        <v>69</v>
      </c>
      <c r="B98" s="220" t="s">
        <v>232</v>
      </c>
      <c r="C98" s="232" t="s">
        <v>233</v>
      </c>
      <c r="D98" s="223" t="s">
        <v>103</v>
      </c>
      <c r="E98" s="225">
        <v>174</v>
      </c>
      <c r="F98" s="227"/>
      <c r="G98" s="228">
        <f t="shared" ref="G98:G104" si="5">ROUND(E98*F98,2)</f>
        <v>0</v>
      </c>
      <c r="H98" s="229"/>
      <c r="I98" s="243" t="s">
        <v>97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98</v>
      </c>
      <c r="AF98" s="207">
        <v>1</v>
      </c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0">
        <v>70</v>
      </c>
      <c r="B99" s="220" t="s">
        <v>234</v>
      </c>
      <c r="C99" s="232" t="s">
        <v>235</v>
      </c>
      <c r="D99" s="223" t="s">
        <v>103</v>
      </c>
      <c r="E99" s="225">
        <v>348</v>
      </c>
      <c r="F99" s="227"/>
      <c r="G99" s="228">
        <f t="shared" si="5"/>
        <v>0</v>
      </c>
      <c r="H99" s="229"/>
      <c r="I99" s="243" t="s">
        <v>97</v>
      </c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 t="s">
        <v>98</v>
      </c>
      <c r="AF99" s="207">
        <v>1</v>
      </c>
      <c r="AG99" s="207"/>
      <c r="AH99" s="207"/>
      <c r="AI99" s="207"/>
      <c r="AJ99" s="207"/>
      <c r="AK99" s="207"/>
      <c r="AL99" s="207"/>
      <c r="AM99" s="207">
        <v>15</v>
      </c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>
      <c r="A100" s="240">
        <v>71</v>
      </c>
      <c r="B100" s="220" t="s">
        <v>236</v>
      </c>
      <c r="C100" s="232" t="s">
        <v>237</v>
      </c>
      <c r="D100" s="223" t="s">
        <v>124</v>
      </c>
      <c r="E100" s="225">
        <v>174</v>
      </c>
      <c r="F100" s="227"/>
      <c r="G100" s="228">
        <f t="shared" si="5"/>
        <v>0</v>
      </c>
      <c r="H100" s="229"/>
      <c r="I100" s="243" t="s">
        <v>97</v>
      </c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98</v>
      </c>
      <c r="AF100" s="207">
        <v>1</v>
      </c>
      <c r="AG100" s="207"/>
      <c r="AH100" s="207"/>
      <c r="AI100" s="207"/>
      <c r="AJ100" s="207"/>
      <c r="AK100" s="207"/>
      <c r="AL100" s="207"/>
      <c r="AM100" s="207">
        <v>15</v>
      </c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>
      <c r="A101" s="240">
        <v>72</v>
      </c>
      <c r="B101" s="220" t="s">
        <v>238</v>
      </c>
      <c r="C101" s="232" t="s">
        <v>239</v>
      </c>
      <c r="D101" s="223" t="s">
        <v>124</v>
      </c>
      <c r="E101" s="225">
        <v>206</v>
      </c>
      <c r="F101" s="227"/>
      <c r="G101" s="228">
        <f t="shared" si="5"/>
        <v>0</v>
      </c>
      <c r="H101" s="229"/>
      <c r="I101" s="243" t="s">
        <v>97</v>
      </c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98</v>
      </c>
      <c r="AF101" s="207">
        <v>1</v>
      </c>
      <c r="AG101" s="207"/>
      <c r="AH101" s="207"/>
      <c r="AI101" s="207"/>
      <c r="AJ101" s="207"/>
      <c r="AK101" s="207"/>
      <c r="AL101" s="207"/>
      <c r="AM101" s="207">
        <v>15</v>
      </c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>
      <c r="A102" s="240">
        <v>73</v>
      </c>
      <c r="B102" s="220" t="s">
        <v>240</v>
      </c>
      <c r="C102" s="232" t="s">
        <v>241</v>
      </c>
      <c r="D102" s="223" t="s">
        <v>124</v>
      </c>
      <c r="E102" s="225">
        <v>206</v>
      </c>
      <c r="F102" s="227"/>
      <c r="G102" s="228">
        <f t="shared" si="5"/>
        <v>0</v>
      </c>
      <c r="H102" s="229"/>
      <c r="I102" s="243" t="s">
        <v>97</v>
      </c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98</v>
      </c>
      <c r="AF102" s="207">
        <v>1</v>
      </c>
      <c r="AG102" s="207"/>
      <c r="AH102" s="207"/>
      <c r="AI102" s="207"/>
      <c r="AJ102" s="207"/>
      <c r="AK102" s="207"/>
      <c r="AL102" s="207"/>
      <c r="AM102" s="207">
        <v>15</v>
      </c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>
      <c r="A103" s="240">
        <v>74</v>
      </c>
      <c r="B103" s="220" t="s">
        <v>242</v>
      </c>
      <c r="C103" s="232" t="s">
        <v>243</v>
      </c>
      <c r="D103" s="223" t="s">
        <v>103</v>
      </c>
      <c r="E103" s="225">
        <v>305</v>
      </c>
      <c r="F103" s="227"/>
      <c r="G103" s="228">
        <f t="shared" si="5"/>
        <v>0</v>
      </c>
      <c r="H103" s="229"/>
      <c r="I103" s="243" t="s">
        <v>97</v>
      </c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98</v>
      </c>
      <c r="AF103" s="207">
        <v>2</v>
      </c>
      <c r="AG103" s="207"/>
      <c r="AH103" s="207"/>
      <c r="AI103" s="207"/>
      <c r="AJ103" s="207"/>
      <c r="AK103" s="207"/>
      <c r="AL103" s="207"/>
      <c r="AM103" s="207">
        <v>15</v>
      </c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>
      <c r="A104" s="240">
        <v>75</v>
      </c>
      <c r="B104" s="220" t="s">
        <v>244</v>
      </c>
      <c r="C104" s="232" t="s">
        <v>245</v>
      </c>
      <c r="D104" s="223" t="s">
        <v>109</v>
      </c>
      <c r="E104" s="225">
        <v>1.94</v>
      </c>
      <c r="F104" s="227"/>
      <c r="G104" s="228">
        <f t="shared" si="5"/>
        <v>0</v>
      </c>
      <c r="H104" s="229"/>
      <c r="I104" s="243" t="s">
        <v>97</v>
      </c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98</v>
      </c>
      <c r="AF104" s="207">
        <v>1</v>
      </c>
      <c r="AG104" s="207"/>
      <c r="AH104" s="207"/>
      <c r="AI104" s="207"/>
      <c r="AJ104" s="207"/>
      <c r="AK104" s="207"/>
      <c r="AL104" s="207"/>
      <c r="AM104" s="207">
        <v>15</v>
      </c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>
      <c r="A105" s="239" t="s">
        <v>93</v>
      </c>
      <c r="B105" s="219" t="s">
        <v>74</v>
      </c>
      <c r="C105" s="231" t="s">
        <v>75</v>
      </c>
      <c r="D105" s="222"/>
      <c r="E105" s="224"/>
      <c r="F105" s="311">
        <f>SUM(G106:G106)</f>
        <v>0</v>
      </c>
      <c r="G105" s="312"/>
      <c r="H105" s="226"/>
      <c r="I105" s="242"/>
      <c r="AE105" t="s">
        <v>94</v>
      </c>
    </row>
    <row r="106" spans="1:60" outlineLevel="1">
      <c r="A106" s="240">
        <v>76</v>
      </c>
      <c r="B106" s="220" t="s">
        <v>246</v>
      </c>
      <c r="C106" s="232" t="s">
        <v>247</v>
      </c>
      <c r="D106" s="223" t="s">
        <v>103</v>
      </c>
      <c r="E106" s="225">
        <v>1250</v>
      </c>
      <c r="F106" s="227"/>
      <c r="G106" s="228">
        <f>ROUND(E106*F106,2)</f>
        <v>0</v>
      </c>
      <c r="H106" s="229"/>
      <c r="I106" s="243" t="s">
        <v>97</v>
      </c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98</v>
      </c>
      <c r="AF106" s="207">
        <v>1</v>
      </c>
      <c r="AG106" s="207"/>
      <c r="AH106" s="207"/>
      <c r="AI106" s="207"/>
      <c r="AJ106" s="207"/>
      <c r="AK106" s="207"/>
      <c r="AL106" s="207"/>
      <c r="AM106" s="207">
        <v>15</v>
      </c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>
      <c r="A107" s="239" t="s">
        <v>93</v>
      </c>
      <c r="B107" s="219" t="s">
        <v>76</v>
      </c>
      <c r="C107" s="231" t="s">
        <v>77</v>
      </c>
      <c r="D107" s="222"/>
      <c r="E107" s="224"/>
      <c r="F107" s="311">
        <f>SUM(G108:G111)</f>
        <v>0</v>
      </c>
      <c r="G107" s="312"/>
      <c r="H107" s="226"/>
      <c r="I107" s="242"/>
      <c r="AE107" t="s">
        <v>94</v>
      </c>
    </row>
    <row r="108" spans="1:60" outlineLevel="1">
      <c r="A108" s="240">
        <v>77</v>
      </c>
      <c r="B108" s="220" t="s">
        <v>248</v>
      </c>
      <c r="C108" s="232" t="s">
        <v>249</v>
      </c>
      <c r="D108" s="223" t="s">
        <v>124</v>
      </c>
      <c r="E108" s="225">
        <v>201</v>
      </c>
      <c r="F108" s="227"/>
      <c r="G108" s="228">
        <f>ROUND(E108*F108,2)</f>
        <v>0</v>
      </c>
      <c r="H108" s="229"/>
      <c r="I108" s="243" t="s">
        <v>97</v>
      </c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98</v>
      </c>
      <c r="AF108" s="207">
        <v>1</v>
      </c>
      <c r="AG108" s="207"/>
      <c r="AH108" s="207"/>
      <c r="AI108" s="207"/>
      <c r="AJ108" s="207"/>
      <c r="AK108" s="207"/>
      <c r="AL108" s="207"/>
      <c r="AM108" s="207">
        <v>15</v>
      </c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0">
        <v>78</v>
      </c>
      <c r="B109" s="220" t="s">
        <v>250</v>
      </c>
      <c r="C109" s="232" t="s">
        <v>251</v>
      </c>
      <c r="D109" s="223" t="s">
        <v>103</v>
      </c>
      <c r="E109" s="225">
        <v>20</v>
      </c>
      <c r="F109" s="227"/>
      <c r="G109" s="228">
        <f>ROUND(E109*F109,2)</f>
        <v>0</v>
      </c>
      <c r="H109" s="229"/>
      <c r="I109" s="243" t="s">
        <v>97</v>
      </c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 t="s">
        <v>98</v>
      </c>
      <c r="AF109" s="207">
        <v>1</v>
      </c>
      <c r="AG109" s="207"/>
      <c r="AH109" s="207"/>
      <c r="AI109" s="207"/>
      <c r="AJ109" s="207"/>
      <c r="AK109" s="207"/>
      <c r="AL109" s="207"/>
      <c r="AM109" s="207">
        <v>15</v>
      </c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0">
        <v>79</v>
      </c>
      <c r="B110" s="220" t="s">
        <v>252</v>
      </c>
      <c r="C110" s="232" t="s">
        <v>253</v>
      </c>
      <c r="D110" s="223" t="s">
        <v>124</v>
      </c>
      <c r="E110" s="225">
        <v>201</v>
      </c>
      <c r="F110" s="227"/>
      <c r="G110" s="228">
        <f>ROUND(E110*F110,2)</f>
        <v>0</v>
      </c>
      <c r="H110" s="229"/>
      <c r="I110" s="243" t="s">
        <v>97</v>
      </c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 t="s">
        <v>98</v>
      </c>
      <c r="AF110" s="207">
        <v>1</v>
      </c>
      <c r="AG110" s="207"/>
      <c r="AH110" s="207"/>
      <c r="AI110" s="207"/>
      <c r="AJ110" s="207"/>
      <c r="AK110" s="207"/>
      <c r="AL110" s="207"/>
      <c r="AM110" s="207">
        <v>15</v>
      </c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>
      <c r="A111" s="240">
        <v>80</v>
      </c>
      <c r="B111" s="220" t="s">
        <v>254</v>
      </c>
      <c r="C111" s="232" t="s">
        <v>255</v>
      </c>
      <c r="D111" s="223" t="s">
        <v>124</v>
      </c>
      <c r="E111" s="225">
        <v>201</v>
      </c>
      <c r="F111" s="227"/>
      <c r="G111" s="228">
        <f>ROUND(E111*F111,2)</f>
        <v>0</v>
      </c>
      <c r="H111" s="229"/>
      <c r="I111" s="243" t="s">
        <v>97</v>
      </c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98</v>
      </c>
      <c r="AF111" s="207">
        <v>1</v>
      </c>
      <c r="AG111" s="207"/>
      <c r="AH111" s="207"/>
      <c r="AI111" s="207"/>
      <c r="AJ111" s="207"/>
      <c r="AK111" s="207"/>
      <c r="AL111" s="207"/>
      <c r="AM111" s="207">
        <v>15</v>
      </c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>
      <c r="A112" s="239" t="s">
        <v>93</v>
      </c>
      <c r="B112" s="219" t="s">
        <v>56</v>
      </c>
      <c r="C112" s="231" t="s">
        <v>57</v>
      </c>
      <c r="D112" s="222"/>
      <c r="E112" s="224"/>
      <c r="F112" s="311">
        <f>SUM(G113:G118)</f>
        <v>0</v>
      </c>
      <c r="G112" s="312"/>
      <c r="H112" s="226"/>
      <c r="I112" s="242"/>
      <c r="AE112" t="s">
        <v>94</v>
      </c>
    </row>
    <row r="113" spans="1:60" outlineLevel="1">
      <c r="A113" s="240">
        <v>81</v>
      </c>
      <c r="B113" s="220" t="s">
        <v>256</v>
      </c>
      <c r="C113" s="232" t="s">
        <v>257</v>
      </c>
      <c r="D113" s="223" t="s">
        <v>258</v>
      </c>
      <c r="E113" s="225">
        <v>15</v>
      </c>
      <c r="F113" s="227"/>
      <c r="G113" s="228">
        <f>ROUND(E113*F113,2)</f>
        <v>0</v>
      </c>
      <c r="H113" s="229"/>
      <c r="I113" s="243" t="s">
        <v>97</v>
      </c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 t="s">
        <v>98</v>
      </c>
      <c r="AF113" s="207">
        <v>1</v>
      </c>
      <c r="AG113" s="207"/>
      <c r="AH113" s="207"/>
      <c r="AI113" s="207"/>
      <c r="AJ113" s="207"/>
      <c r="AK113" s="207"/>
      <c r="AL113" s="207"/>
      <c r="AM113" s="207">
        <v>15</v>
      </c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>
      <c r="A114" s="240">
        <v>82</v>
      </c>
      <c r="B114" s="220" t="s">
        <v>259</v>
      </c>
      <c r="C114" s="232" t="s">
        <v>260</v>
      </c>
      <c r="D114" s="223" t="s">
        <v>96</v>
      </c>
      <c r="E114" s="225">
        <v>1</v>
      </c>
      <c r="F114" s="227"/>
      <c r="G114" s="228">
        <f>ROUND(E114*F114,2)</f>
        <v>0</v>
      </c>
      <c r="H114" s="229"/>
      <c r="I114" s="243" t="s">
        <v>97</v>
      </c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 t="s">
        <v>98</v>
      </c>
      <c r="AF114" s="207">
        <v>1</v>
      </c>
      <c r="AG114" s="207"/>
      <c r="AH114" s="207"/>
      <c r="AI114" s="207"/>
      <c r="AJ114" s="207"/>
      <c r="AK114" s="207"/>
      <c r="AL114" s="207"/>
      <c r="AM114" s="207">
        <v>15</v>
      </c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>
      <c r="A115" s="241"/>
      <c r="B115" s="221"/>
      <c r="C115" s="298" t="s">
        <v>261</v>
      </c>
      <c r="D115" s="299"/>
      <c r="E115" s="300"/>
      <c r="F115" s="301"/>
      <c r="G115" s="302"/>
      <c r="H115" s="229"/>
      <c r="I115" s="243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12" t="str">
        <f>C115</f>
        <v>Veškeré náklady spojené s vybudováním, provozem a odstraněním zařízení staveniště.</v>
      </c>
      <c r="BB115" s="207"/>
      <c r="BC115" s="207"/>
      <c r="BD115" s="207"/>
      <c r="BE115" s="207"/>
      <c r="BF115" s="207"/>
      <c r="BG115" s="207"/>
      <c r="BH115" s="207"/>
    </row>
    <row r="116" spans="1:60" outlineLevel="1">
      <c r="A116" s="240">
        <v>83</v>
      </c>
      <c r="B116" s="220" t="s">
        <v>262</v>
      </c>
      <c r="C116" s="232" t="s">
        <v>263</v>
      </c>
      <c r="D116" s="223" t="s">
        <v>96</v>
      </c>
      <c r="E116" s="225">
        <v>1</v>
      </c>
      <c r="F116" s="227"/>
      <c r="G116" s="228">
        <f>ROUND(E116*F116,2)</f>
        <v>0</v>
      </c>
      <c r="H116" s="229"/>
      <c r="I116" s="243" t="s">
        <v>97</v>
      </c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98</v>
      </c>
      <c r="AF116" s="207">
        <v>3</v>
      </c>
      <c r="AG116" s="207"/>
      <c r="AH116" s="207"/>
      <c r="AI116" s="207"/>
      <c r="AJ116" s="207"/>
      <c r="AK116" s="207"/>
      <c r="AL116" s="207"/>
      <c r="AM116" s="207">
        <v>15</v>
      </c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ht="33.75" outlineLevel="1">
      <c r="A117" s="241"/>
      <c r="B117" s="221"/>
      <c r="C117" s="298" t="s">
        <v>264</v>
      </c>
      <c r="D117" s="299"/>
      <c r="E117" s="300"/>
      <c r="F117" s="301"/>
      <c r="G117" s="302"/>
      <c r="H117" s="229"/>
      <c r="I117" s="243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12" t="str">
        <f>C117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17" s="207"/>
      <c r="BC117" s="207"/>
      <c r="BD117" s="207"/>
      <c r="BE117" s="207"/>
      <c r="BF117" s="207"/>
      <c r="BG117" s="207"/>
      <c r="BH117" s="207"/>
    </row>
    <row r="118" spans="1:60" ht="13.5" outlineLevel="1" thickBot="1">
      <c r="A118" s="249">
        <v>84</v>
      </c>
      <c r="B118" s="250" t="s">
        <v>265</v>
      </c>
      <c r="C118" s="251" t="s">
        <v>266</v>
      </c>
      <c r="D118" s="252" t="s">
        <v>103</v>
      </c>
      <c r="E118" s="253">
        <v>720</v>
      </c>
      <c r="F118" s="254"/>
      <c r="G118" s="255">
        <f>ROUND(E118*F118,2)</f>
        <v>0</v>
      </c>
      <c r="H118" s="256"/>
      <c r="I118" s="257" t="s">
        <v>97</v>
      </c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 t="s">
        <v>98</v>
      </c>
      <c r="AF118" s="207">
        <v>1</v>
      </c>
      <c r="AG118" s="207"/>
      <c r="AH118" s="207"/>
      <c r="AI118" s="207"/>
      <c r="AJ118" s="207"/>
      <c r="AK118" s="207"/>
      <c r="AL118" s="207"/>
      <c r="AM118" s="207">
        <v>15</v>
      </c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hidden="1">
      <c r="A119" s="54"/>
      <c r="B119" s="61" t="s">
        <v>268</v>
      </c>
      <c r="C119" s="233" t="s">
        <v>268</v>
      </c>
      <c r="D119" s="210"/>
      <c r="E119" s="208"/>
      <c r="F119" s="208"/>
      <c r="G119" s="208"/>
      <c r="H119" s="208"/>
      <c r="I119" s="209"/>
    </row>
    <row r="120" spans="1:60" hidden="1">
      <c r="A120" s="234"/>
      <c r="B120" s="235" t="s">
        <v>267</v>
      </c>
      <c r="C120" s="236"/>
      <c r="D120" s="237"/>
      <c r="E120" s="234"/>
      <c r="F120" s="234"/>
      <c r="G120" s="238">
        <f>F8+F11+F14+F22+F35+F60+F80+F83+F94+F105+F107+F112</f>
        <v>0</v>
      </c>
      <c r="H120" s="46"/>
      <c r="I120" s="46"/>
      <c r="AN120">
        <v>15</v>
      </c>
      <c r="AO120">
        <v>21</v>
      </c>
    </row>
    <row r="121" spans="1:60">
      <c r="A121" s="46"/>
      <c r="B121" s="230"/>
      <c r="C121" s="230"/>
      <c r="D121" s="186"/>
      <c r="E121" s="46"/>
      <c r="F121" s="46"/>
      <c r="G121" s="46"/>
      <c r="H121" s="46"/>
      <c r="I121" s="46"/>
      <c r="AN121">
        <f>SUMIF(AM8:AM120,AN120,G8:G120)</f>
        <v>0</v>
      </c>
      <c r="AO121">
        <f>SUMIF(AM8:AM120,AO120,G8:G120)</f>
        <v>0</v>
      </c>
    </row>
    <row r="122" spans="1:60">
      <c r="D122" s="185"/>
    </row>
    <row r="123" spans="1:60">
      <c r="D123" s="185"/>
    </row>
    <row r="124" spans="1:60">
      <c r="D124" s="185"/>
    </row>
    <row r="125" spans="1:60">
      <c r="D125" s="185"/>
    </row>
    <row r="126" spans="1:60">
      <c r="D126" s="185"/>
    </row>
    <row r="127" spans="1:60">
      <c r="D127" s="185"/>
    </row>
    <row r="128" spans="1:60">
      <c r="D128" s="185"/>
    </row>
    <row r="129" spans="4:4">
      <c r="D129" s="185"/>
    </row>
    <row r="130" spans="4:4">
      <c r="D130" s="185"/>
    </row>
    <row r="131" spans="4:4">
      <c r="D131" s="185"/>
    </row>
    <row r="132" spans="4:4">
      <c r="D132" s="185"/>
    </row>
    <row r="133" spans="4:4">
      <c r="D133" s="185"/>
    </row>
    <row r="134" spans="4:4">
      <c r="D134" s="185"/>
    </row>
    <row r="135" spans="4:4">
      <c r="D135" s="185"/>
    </row>
    <row r="136" spans="4:4">
      <c r="D136" s="185"/>
    </row>
    <row r="137" spans="4:4">
      <c r="D137" s="185"/>
    </row>
    <row r="138" spans="4:4">
      <c r="D138" s="185"/>
    </row>
    <row r="139" spans="4:4">
      <c r="D139" s="185"/>
    </row>
    <row r="140" spans="4:4">
      <c r="D140" s="185"/>
    </row>
    <row r="141" spans="4:4">
      <c r="D141" s="185"/>
    </row>
    <row r="142" spans="4:4">
      <c r="D142" s="185"/>
    </row>
    <row r="143" spans="4:4">
      <c r="D143" s="185"/>
    </row>
    <row r="144" spans="4:4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 objects="1" scenarios="1"/>
  <mergeCells count="29">
    <mergeCell ref="F105:G105"/>
    <mergeCell ref="F107:G107"/>
    <mergeCell ref="F112:G112"/>
    <mergeCell ref="C115:G115"/>
    <mergeCell ref="C117:G117"/>
    <mergeCell ref="C97:G97"/>
    <mergeCell ref="C54:G54"/>
    <mergeCell ref="F60:G60"/>
    <mergeCell ref="C62:G62"/>
    <mergeCell ref="C64:G64"/>
    <mergeCell ref="C66:G66"/>
    <mergeCell ref="C68:G68"/>
    <mergeCell ref="C70:G70"/>
    <mergeCell ref="C72:G72"/>
    <mergeCell ref="F80:G80"/>
    <mergeCell ref="F83:G83"/>
    <mergeCell ref="F94:G94"/>
    <mergeCell ref="C53:G53"/>
    <mergeCell ref="A1:G1"/>
    <mergeCell ref="C7:G7"/>
    <mergeCell ref="F8:G8"/>
    <mergeCell ref="F11:G11"/>
    <mergeCell ref="F14:G14"/>
    <mergeCell ref="F22:G22"/>
    <mergeCell ref="F35:G35"/>
    <mergeCell ref="C37:G37"/>
    <mergeCell ref="C39:G39"/>
    <mergeCell ref="C41:G41"/>
    <mergeCell ref="C43:G4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2016-06-29T12:47:31Z</dcterms:modified>
</cp:coreProperties>
</file>